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1"/>
  </bookViews>
  <sheets>
    <sheet name="IRFP240" sheetId="1" r:id="rId1"/>
    <sheet name="IRFP460" sheetId="5" r:id="rId2"/>
  </sheets>
  <calcPr calcId="145621"/>
</workbook>
</file>

<file path=xl/calcChain.xml><?xml version="1.0" encoding="utf-8"?>
<calcChain xmlns="http://schemas.openxmlformats.org/spreadsheetml/2006/main">
  <c r="N28" i="5" l="1"/>
  <c r="M28" i="5"/>
  <c r="L28" i="5"/>
  <c r="K28" i="5"/>
  <c r="J28" i="5"/>
  <c r="I28" i="5"/>
  <c r="H28" i="5"/>
  <c r="G28" i="5"/>
  <c r="F28" i="5"/>
  <c r="E28" i="5"/>
  <c r="D28" i="5"/>
  <c r="D26" i="5"/>
  <c r="D27" i="5" s="1"/>
  <c r="D30" i="5" s="1"/>
  <c r="N25" i="5"/>
  <c r="M25" i="5"/>
  <c r="L25" i="5"/>
  <c r="K25" i="5"/>
  <c r="J25" i="5"/>
  <c r="I25" i="5"/>
  <c r="H25" i="5"/>
  <c r="G25" i="5"/>
  <c r="F25" i="5"/>
  <c r="E25" i="5"/>
  <c r="D25" i="5"/>
  <c r="D18" i="5"/>
  <c r="D21" i="5" s="1"/>
  <c r="D17" i="5"/>
  <c r="N16" i="5"/>
  <c r="M16" i="5"/>
  <c r="L16" i="5"/>
  <c r="K16" i="5"/>
  <c r="J16" i="5"/>
  <c r="I16" i="5"/>
  <c r="H16" i="5"/>
  <c r="G16" i="5"/>
  <c r="F16" i="5"/>
  <c r="E16" i="5"/>
  <c r="E17" i="5" s="1"/>
  <c r="E18" i="5" s="1"/>
  <c r="D16" i="5"/>
  <c r="E13" i="5"/>
  <c r="E26" i="5" s="1"/>
  <c r="E27" i="5" s="1"/>
  <c r="E30" i="5" s="1"/>
  <c r="E25" i="1"/>
  <c r="E26" i="1" s="1"/>
  <c r="E27" i="1" s="1"/>
  <c r="E30" i="1" s="1"/>
  <c r="F25" i="1"/>
  <c r="F26" i="1" s="1"/>
  <c r="F27" i="1" s="1"/>
  <c r="F30" i="1" s="1"/>
  <c r="G25" i="1"/>
  <c r="G26" i="1" s="1"/>
  <c r="G27" i="1" s="1"/>
  <c r="G30" i="1" s="1"/>
  <c r="H25" i="1"/>
  <c r="I25" i="1"/>
  <c r="J25" i="1"/>
  <c r="J26" i="1" s="1"/>
  <c r="J27" i="1" s="1"/>
  <c r="J30" i="1" s="1"/>
  <c r="K25" i="1"/>
  <c r="K26" i="1" s="1"/>
  <c r="K27" i="1" s="1"/>
  <c r="K30" i="1" s="1"/>
  <c r="L25" i="1"/>
  <c r="M25" i="1"/>
  <c r="M26" i="1" s="1"/>
  <c r="M27" i="1" s="1"/>
  <c r="M30" i="1" s="1"/>
  <c r="N25" i="1"/>
  <c r="N26" i="1" s="1"/>
  <c r="N27" i="1" s="1"/>
  <c r="N30" i="1" s="1"/>
  <c r="D25" i="1"/>
  <c r="H26" i="1"/>
  <c r="H27" i="1" s="1"/>
  <c r="H30" i="1" s="1"/>
  <c r="L26" i="1"/>
  <c r="L27" i="1" s="1"/>
  <c r="L30" i="1" s="1"/>
  <c r="I26" i="1"/>
  <c r="I27" i="1" s="1"/>
  <c r="I30" i="1" s="1"/>
  <c r="E28" i="1"/>
  <c r="F28" i="1"/>
  <c r="G28" i="1"/>
  <c r="H28" i="1"/>
  <c r="I28" i="1"/>
  <c r="J28" i="1"/>
  <c r="K28" i="1"/>
  <c r="L28" i="1"/>
  <c r="M28" i="1"/>
  <c r="N28" i="1"/>
  <c r="D28" i="1"/>
  <c r="D19" i="1"/>
  <c r="D18" i="1"/>
  <c r="D26" i="1"/>
  <c r="D19" i="5" l="1"/>
  <c r="E19" i="5"/>
  <c r="E21" i="5"/>
  <c r="F13" i="5"/>
  <c r="D27" i="1"/>
  <c r="D30" i="1" s="1"/>
  <c r="G13" i="5" l="1"/>
  <c r="F17" i="5"/>
  <c r="F18" i="5" s="1"/>
  <c r="F26" i="5"/>
  <c r="F27" i="5" s="1"/>
  <c r="F30" i="5" s="1"/>
  <c r="E16" i="1"/>
  <c r="E17" i="1" s="1"/>
  <c r="E18" i="1" s="1"/>
  <c r="E19" i="1" s="1"/>
  <c r="F16" i="1"/>
  <c r="F17" i="1" s="1"/>
  <c r="F18" i="1" s="1"/>
  <c r="F19" i="1" s="1"/>
  <c r="G16" i="1"/>
  <c r="G17" i="1" s="1"/>
  <c r="G18" i="1" s="1"/>
  <c r="H16" i="1"/>
  <c r="H17" i="1" s="1"/>
  <c r="H18" i="1" s="1"/>
  <c r="I16" i="1"/>
  <c r="I17" i="1" s="1"/>
  <c r="I18" i="1" s="1"/>
  <c r="J16" i="1"/>
  <c r="J17" i="1" s="1"/>
  <c r="J18" i="1" s="1"/>
  <c r="K16" i="1"/>
  <c r="L16" i="1"/>
  <c r="L17" i="1" s="1"/>
  <c r="L18" i="1" s="1"/>
  <c r="M16" i="1"/>
  <c r="M17" i="1" s="1"/>
  <c r="M18" i="1" s="1"/>
  <c r="N16" i="1"/>
  <c r="N17" i="1" s="1"/>
  <c r="N18" i="1" s="1"/>
  <c r="N19" i="1" s="1"/>
  <c r="F13" i="1"/>
  <c r="G13" i="1" s="1"/>
  <c r="H13" i="1" s="1"/>
  <c r="I13" i="1" s="1"/>
  <c r="J13" i="1" s="1"/>
  <c r="K13" i="1" s="1"/>
  <c r="L13" i="1" s="1"/>
  <c r="M13" i="1" s="1"/>
  <c r="N13" i="1" s="1"/>
  <c r="E13" i="1"/>
  <c r="F19" i="5" l="1"/>
  <c r="F21" i="5"/>
  <c r="H13" i="5"/>
  <c r="G26" i="5"/>
  <c r="G27" i="5" s="1"/>
  <c r="G30" i="5" s="1"/>
  <c r="G17" i="5"/>
  <c r="G18" i="5" s="1"/>
  <c r="M19" i="1"/>
  <c r="M21" i="1"/>
  <c r="I19" i="1"/>
  <c r="I21" i="1"/>
  <c r="J19" i="1"/>
  <c r="J21" i="1"/>
  <c r="K17" i="1"/>
  <c r="K18" i="1" s="1"/>
  <c r="N21" i="1"/>
  <c r="F21" i="1"/>
  <c r="E21" i="1"/>
  <c r="H21" i="1"/>
  <c r="H19" i="1"/>
  <c r="L21" i="1"/>
  <c r="L19" i="1"/>
  <c r="K21" i="1"/>
  <c r="K19" i="1"/>
  <c r="G21" i="1"/>
  <c r="G19" i="1"/>
  <c r="D16" i="1"/>
  <c r="D17" i="1" s="1"/>
  <c r="H17" i="5" l="1"/>
  <c r="H18" i="5" s="1"/>
  <c r="I13" i="5"/>
  <c r="H26" i="5"/>
  <c r="H27" i="5" s="1"/>
  <c r="H30" i="5" s="1"/>
  <c r="G19" i="5"/>
  <c r="G21" i="5"/>
  <c r="D21" i="1"/>
  <c r="J13" i="5" l="1"/>
  <c r="I26" i="5"/>
  <c r="I27" i="5" s="1"/>
  <c r="I30" i="5" s="1"/>
  <c r="I17" i="5"/>
  <c r="I18" i="5" s="1"/>
  <c r="H21" i="5"/>
  <c r="H19" i="5"/>
  <c r="I21" i="5" l="1"/>
  <c r="I19" i="5"/>
  <c r="K13" i="5"/>
  <c r="J17" i="5"/>
  <c r="J18" i="5" s="1"/>
  <c r="J26" i="5"/>
  <c r="J27" i="5" s="1"/>
  <c r="J30" i="5" s="1"/>
  <c r="J19" i="5" l="1"/>
  <c r="J21" i="5"/>
  <c r="K26" i="5"/>
  <c r="K27" i="5" s="1"/>
  <c r="K30" i="5" s="1"/>
  <c r="L13" i="5"/>
  <c r="K17" i="5"/>
  <c r="K18" i="5" s="1"/>
  <c r="L17" i="5" l="1"/>
  <c r="L18" i="5" s="1"/>
  <c r="M13" i="5"/>
  <c r="L26" i="5"/>
  <c r="L27" i="5" s="1"/>
  <c r="L30" i="5" s="1"/>
  <c r="K19" i="5"/>
  <c r="K21" i="5"/>
  <c r="M26" i="5" l="1"/>
  <c r="M27" i="5" s="1"/>
  <c r="M30" i="5" s="1"/>
  <c r="N13" i="5"/>
  <c r="M17" i="5"/>
  <c r="M18" i="5" s="1"/>
  <c r="L21" i="5"/>
  <c r="L19" i="5"/>
  <c r="M21" i="5" l="1"/>
  <c r="M19" i="5"/>
  <c r="N17" i="5"/>
  <c r="N18" i="5" s="1"/>
  <c r="N26" i="5"/>
  <c r="N27" i="5" s="1"/>
  <c r="N30" i="5" s="1"/>
  <c r="N19" i="5" l="1"/>
  <c r="N21" i="5"/>
</calcChain>
</file>

<file path=xl/sharedStrings.xml><?xml version="1.0" encoding="utf-8"?>
<sst xmlns="http://schemas.openxmlformats.org/spreadsheetml/2006/main" count="96" uniqueCount="31">
  <si>
    <t>IRFP240</t>
  </si>
  <si>
    <t>W</t>
  </si>
  <si>
    <t>Pd</t>
  </si>
  <si>
    <t>IRFP460</t>
  </si>
  <si>
    <t>RthJC</t>
  </si>
  <si>
    <t>RthCS</t>
  </si>
  <si>
    <t>Junction-Case hőellenállás</t>
  </si>
  <si>
    <t>Case-Heatsing hőellenállás</t>
  </si>
  <si>
    <t>Hűtőborda hőellenállás</t>
  </si>
  <si>
    <t>RthH</t>
  </si>
  <si>
    <t>Környezeti hőmérséklet</t>
  </si>
  <si>
    <t>Hűtőborda a tok alatt</t>
  </si>
  <si>
    <t>Tok</t>
  </si>
  <si>
    <t>Junction</t>
  </si>
  <si>
    <t>Környezeti hömérséklet</t>
  </si>
  <si>
    <t>Ta</t>
  </si>
  <si>
    <t>Linear derating factor</t>
  </si>
  <si>
    <t>°C/W</t>
  </si>
  <si>
    <t>°C</t>
  </si>
  <si>
    <t>W/°C</t>
  </si>
  <si>
    <t>Max diszipáció</t>
  </si>
  <si>
    <t>Tervezett disszipáció</t>
  </si>
  <si>
    <t>Megengedett disszipáció (derating után)</t>
  </si>
  <si>
    <t>Pdmax</t>
  </si>
  <si>
    <t>Max Junction hőmérséklet</t>
  </si>
  <si>
    <t>Tjmax</t>
  </si>
  <si>
    <t>1. Félvezető adatai adatlapból</t>
  </si>
  <si>
    <t>2. Bemenő paraméterek</t>
  </si>
  <si>
    <t>3. Max disszipáció megállapítása</t>
  </si>
  <si>
    <t>4. Szükséges hűtőborda hőellenállás megállapítása</t>
  </si>
  <si>
    <t>Szükséges hűtőborda hőellenállás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</si>
</sst>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2" fillId="0" borderId="0" xfId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2" borderId="6" xfId="0" applyFill="1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4" borderId="1" xfId="0" applyFill="1" applyBorder="1"/>
    <xf numFmtId="0" fontId="0" fillId="4" borderId="6" xfId="0" applyFill="1" applyBorder="1"/>
    <xf numFmtId="0" fontId="0" fillId="4" borderId="2" xfId="0" applyFill="1" applyBorder="1"/>
  </cellXfs>
  <cellStyles count="2">
    <cellStyle name="Hyperlink" xfId="1" builtinId="8"/>
    <cellStyle name="Normal" xfId="0" builtinId="0"/>
  </cellStyles>
  <dxfs count="29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/>
  </sheetViews>
  <sheetFormatPr defaultRowHeight="15" x14ac:dyDescent="0.25"/>
  <cols>
    <col min="1" max="1" width="47" bestFit="1" customWidth="1"/>
    <col min="10" max="11" width="9" customWidth="1"/>
  </cols>
  <sheetData>
    <row r="1" spans="1:14" x14ac:dyDescent="0.25">
      <c r="D1" s="7" t="s">
        <v>0</v>
      </c>
      <c r="E1" s="7"/>
      <c r="N1" s="7"/>
    </row>
    <row r="2" spans="1:14" x14ac:dyDescent="0.25">
      <c r="A2" s="7" t="s">
        <v>26</v>
      </c>
      <c r="D2" s="7"/>
      <c r="E2" s="7"/>
      <c r="N2" s="7"/>
    </row>
    <row r="3" spans="1:14" x14ac:dyDescent="0.25">
      <c r="A3" t="s">
        <v>6</v>
      </c>
      <c r="B3" t="s">
        <v>4</v>
      </c>
      <c r="C3" t="s">
        <v>17</v>
      </c>
      <c r="D3" s="19">
        <v>0.83</v>
      </c>
    </row>
    <row r="4" spans="1:14" x14ac:dyDescent="0.25">
      <c r="A4" t="s">
        <v>7</v>
      </c>
      <c r="B4" t="s">
        <v>5</v>
      </c>
      <c r="C4" t="s">
        <v>17</v>
      </c>
      <c r="D4" s="20">
        <v>0.24</v>
      </c>
    </row>
    <row r="5" spans="1:14" x14ac:dyDescent="0.25">
      <c r="A5" t="s">
        <v>16</v>
      </c>
      <c r="C5" t="s">
        <v>19</v>
      </c>
      <c r="D5" s="20">
        <v>1.2</v>
      </c>
    </row>
    <row r="6" spans="1:14" x14ac:dyDescent="0.25">
      <c r="A6" t="s">
        <v>20</v>
      </c>
      <c r="B6" t="s">
        <v>23</v>
      </c>
      <c r="C6" t="s">
        <v>1</v>
      </c>
      <c r="D6" s="21">
        <v>150</v>
      </c>
    </row>
    <row r="8" spans="1:14" x14ac:dyDescent="0.25">
      <c r="A8" s="7" t="s">
        <v>27</v>
      </c>
    </row>
    <row r="9" spans="1:14" x14ac:dyDescent="0.25">
      <c r="A9" t="s">
        <v>8</v>
      </c>
      <c r="B9" t="s">
        <v>9</v>
      </c>
      <c r="C9" t="s">
        <v>17</v>
      </c>
      <c r="D9" s="1">
        <v>1</v>
      </c>
      <c r="E9" s="3"/>
      <c r="F9" s="3"/>
      <c r="G9" s="3"/>
    </row>
    <row r="10" spans="1:14" x14ac:dyDescent="0.25">
      <c r="A10" t="s">
        <v>14</v>
      </c>
      <c r="B10" t="s">
        <v>15</v>
      </c>
      <c r="C10" t="s">
        <v>18</v>
      </c>
      <c r="D10" s="15">
        <v>25</v>
      </c>
      <c r="E10" s="3"/>
      <c r="G10" s="3"/>
    </row>
    <row r="11" spans="1:14" x14ac:dyDescent="0.25">
      <c r="A11" t="s">
        <v>24</v>
      </c>
      <c r="B11" t="s">
        <v>25</v>
      </c>
      <c r="C11" t="s">
        <v>18</v>
      </c>
      <c r="D11" s="2">
        <v>150</v>
      </c>
      <c r="E11" s="3"/>
    </row>
    <row r="13" spans="1:14" x14ac:dyDescent="0.25">
      <c r="A13" t="s">
        <v>21</v>
      </c>
      <c r="B13" t="s">
        <v>2</v>
      </c>
      <c r="C13" t="s">
        <v>1</v>
      </c>
      <c r="D13" s="11">
        <v>50</v>
      </c>
      <c r="E13" s="12">
        <f>D13+5</f>
        <v>55</v>
      </c>
      <c r="F13" s="12">
        <f t="shared" ref="F13:N13" si="0">E13+5</f>
        <v>60</v>
      </c>
      <c r="G13" s="12">
        <f t="shared" si="0"/>
        <v>65</v>
      </c>
      <c r="H13" s="12">
        <f t="shared" si="0"/>
        <v>70</v>
      </c>
      <c r="I13" s="12">
        <f t="shared" si="0"/>
        <v>75</v>
      </c>
      <c r="J13" s="12">
        <f t="shared" si="0"/>
        <v>80</v>
      </c>
      <c r="K13" s="12">
        <f t="shared" si="0"/>
        <v>85</v>
      </c>
      <c r="L13" s="12">
        <f t="shared" si="0"/>
        <v>90</v>
      </c>
      <c r="M13" s="12">
        <f>L13+5</f>
        <v>95</v>
      </c>
      <c r="N13" s="13">
        <f t="shared" si="0"/>
        <v>100</v>
      </c>
    </row>
    <row r="15" spans="1:14" x14ac:dyDescent="0.25">
      <c r="A15" s="7" t="s">
        <v>28</v>
      </c>
    </row>
    <row r="16" spans="1:14" x14ac:dyDescent="0.25">
      <c r="A16" t="s">
        <v>10</v>
      </c>
      <c r="C16" t="s">
        <v>18</v>
      </c>
      <c r="D16">
        <f>$D$10</f>
        <v>25</v>
      </c>
      <c r="E16">
        <f t="shared" ref="E16:N16" si="1">$D$10</f>
        <v>25</v>
      </c>
      <c r="F16">
        <f t="shared" si="1"/>
        <v>25</v>
      </c>
      <c r="G16">
        <f t="shared" si="1"/>
        <v>25</v>
      </c>
      <c r="H16">
        <f t="shared" si="1"/>
        <v>25</v>
      </c>
      <c r="I16">
        <f t="shared" si="1"/>
        <v>25</v>
      </c>
      <c r="J16">
        <f t="shared" si="1"/>
        <v>25</v>
      </c>
      <c r="K16">
        <f t="shared" si="1"/>
        <v>25</v>
      </c>
      <c r="L16">
        <f t="shared" si="1"/>
        <v>25</v>
      </c>
      <c r="M16">
        <f t="shared" si="1"/>
        <v>25</v>
      </c>
      <c r="N16">
        <f t="shared" si="1"/>
        <v>25</v>
      </c>
    </row>
    <row r="17" spans="1:14" x14ac:dyDescent="0.25">
      <c r="A17" t="s">
        <v>11</v>
      </c>
      <c r="C17" t="s">
        <v>18</v>
      </c>
      <c r="D17">
        <f>D16+D$13*$D$9</f>
        <v>75</v>
      </c>
      <c r="E17">
        <f t="shared" ref="E17:N17" si="2">E16+E$13*$D$9</f>
        <v>80</v>
      </c>
      <c r="F17">
        <f t="shared" si="2"/>
        <v>85</v>
      </c>
      <c r="G17">
        <f t="shared" si="2"/>
        <v>90</v>
      </c>
      <c r="H17">
        <f t="shared" si="2"/>
        <v>95</v>
      </c>
      <c r="I17">
        <f t="shared" si="2"/>
        <v>100</v>
      </c>
      <c r="J17">
        <f t="shared" si="2"/>
        <v>105</v>
      </c>
      <c r="K17">
        <f t="shared" si="2"/>
        <v>110</v>
      </c>
      <c r="L17">
        <f t="shared" si="2"/>
        <v>115</v>
      </c>
      <c r="M17">
        <f t="shared" si="2"/>
        <v>120</v>
      </c>
      <c r="N17">
        <f t="shared" si="2"/>
        <v>125</v>
      </c>
    </row>
    <row r="18" spans="1:14" x14ac:dyDescent="0.25">
      <c r="A18" t="s">
        <v>12</v>
      </c>
      <c r="C18" t="s">
        <v>18</v>
      </c>
      <c r="D18">
        <f>D17+D$13*$D$4</f>
        <v>87</v>
      </c>
      <c r="E18">
        <f>E17+E$13*$D$4</f>
        <v>93.2</v>
      </c>
      <c r="F18">
        <f>F17+F$13*$D$4</f>
        <v>99.4</v>
      </c>
      <c r="G18">
        <f>G17+G$13*$D$4</f>
        <v>105.6</v>
      </c>
      <c r="H18">
        <f>H17+H$13*$D$4</f>
        <v>111.8</v>
      </c>
      <c r="I18">
        <f>I17+I$13*$D$4</f>
        <v>118</v>
      </c>
      <c r="J18">
        <f>J17+J$13*$D$4</f>
        <v>124.2</v>
      </c>
      <c r="K18">
        <f>K17+K$13*$D$4</f>
        <v>130.4</v>
      </c>
      <c r="L18">
        <f>L17+L$13*$D$4</f>
        <v>136.6</v>
      </c>
      <c r="M18">
        <f>M17+M$13*$D$4</f>
        <v>142.80000000000001</v>
      </c>
      <c r="N18">
        <f>N17+N$13*$D$4</f>
        <v>149</v>
      </c>
    </row>
    <row r="19" spans="1:14" x14ac:dyDescent="0.25">
      <c r="A19" t="s">
        <v>13</v>
      </c>
      <c r="C19" t="s">
        <v>18</v>
      </c>
      <c r="D19" s="4">
        <f>D18+D$13*$D$3</f>
        <v>128.5</v>
      </c>
      <c r="E19" s="5">
        <f>E18+E$13*$D$3</f>
        <v>138.85</v>
      </c>
      <c r="F19" s="5">
        <f>F18+F$13*$D$3</f>
        <v>149.19999999999999</v>
      </c>
      <c r="G19" s="5">
        <f>G18+G$13*$D$3</f>
        <v>159.54999999999998</v>
      </c>
      <c r="H19" s="5">
        <f>H18+H$13*$D$3</f>
        <v>169.89999999999998</v>
      </c>
      <c r="I19" s="5">
        <f>I18+I$13*$D$3</f>
        <v>180.25</v>
      </c>
      <c r="J19" s="5">
        <f>J18+J$13*$D$3</f>
        <v>190.6</v>
      </c>
      <c r="K19" s="5">
        <f>K18+K$13*$D$3</f>
        <v>200.95</v>
      </c>
      <c r="L19" s="5">
        <f>L18+L$13*$D$3</f>
        <v>211.3</v>
      </c>
      <c r="M19" s="5">
        <f>M18+M$13*$D$3</f>
        <v>221.65</v>
      </c>
      <c r="N19" s="6">
        <f>N18+N$13*$D$3</f>
        <v>232</v>
      </c>
    </row>
    <row r="20" spans="1:14" x14ac:dyDescent="0.25"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spans="1:14" x14ac:dyDescent="0.25">
      <c r="A21" t="s">
        <v>22</v>
      </c>
      <c r="C21" t="s">
        <v>1</v>
      </c>
      <c r="D21" s="8">
        <f>$D$6-(D18-25)*$D$5</f>
        <v>75.600000000000009</v>
      </c>
      <c r="E21" s="9">
        <f t="shared" ref="E21:N21" si="3">$D$6-(E18-25)*$D$5</f>
        <v>68.16</v>
      </c>
      <c r="F21" s="9">
        <f t="shared" si="3"/>
        <v>60.72</v>
      </c>
      <c r="G21" s="9">
        <f t="shared" si="3"/>
        <v>53.280000000000015</v>
      </c>
      <c r="H21" s="9">
        <f t="shared" si="3"/>
        <v>45.84</v>
      </c>
      <c r="I21" s="9">
        <f t="shared" si="3"/>
        <v>38.400000000000006</v>
      </c>
      <c r="J21" s="9">
        <f t="shared" si="3"/>
        <v>30.960000000000008</v>
      </c>
      <c r="K21" s="9">
        <f t="shared" si="3"/>
        <v>23.519999999999996</v>
      </c>
      <c r="L21" s="9">
        <f t="shared" si="3"/>
        <v>16.080000000000013</v>
      </c>
      <c r="M21" s="9">
        <f t="shared" si="3"/>
        <v>8.6399999999999864</v>
      </c>
      <c r="N21" s="10">
        <f t="shared" si="3"/>
        <v>1.2000000000000171</v>
      </c>
    </row>
    <row r="24" spans="1:14" x14ac:dyDescent="0.25">
      <c r="A24" s="7" t="s">
        <v>29</v>
      </c>
    </row>
    <row r="25" spans="1:14" x14ac:dyDescent="0.25">
      <c r="A25" t="s">
        <v>13</v>
      </c>
      <c r="C25" t="s">
        <v>18</v>
      </c>
      <c r="D25">
        <f>$D$11</f>
        <v>150</v>
      </c>
      <c r="E25">
        <f t="shared" ref="E25:N25" si="4">$D$11</f>
        <v>150</v>
      </c>
      <c r="F25">
        <f t="shared" si="4"/>
        <v>150</v>
      </c>
      <c r="G25">
        <f t="shared" si="4"/>
        <v>150</v>
      </c>
      <c r="H25">
        <f t="shared" si="4"/>
        <v>150</v>
      </c>
      <c r="I25">
        <f t="shared" si="4"/>
        <v>150</v>
      </c>
      <c r="J25">
        <f t="shared" si="4"/>
        <v>150</v>
      </c>
      <c r="K25">
        <f t="shared" si="4"/>
        <v>150</v>
      </c>
      <c r="L25">
        <f t="shared" si="4"/>
        <v>150</v>
      </c>
      <c r="M25">
        <f t="shared" si="4"/>
        <v>150</v>
      </c>
      <c r="N25">
        <f t="shared" si="4"/>
        <v>150</v>
      </c>
    </row>
    <row r="26" spans="1:14" x14ac:dyDescent="0.25">
      <c r="A26" t="s">
        <v>12</v>
      </c>
      <c r="C26" t="s">
        <v>18</v>
      </c>
      <c r="D26">
        <f>D25-D$13*$D$3</f>
        <v>108.5</v>
      </c>
      <c r="E26">
        <f t="shared" ref="E26:N26" si="5">E25-E$13*$D$3</f>
        <v>104.35</v>
      </c>
      <c r="F26">
        <f t="shared" si="5"/>
        <v>100.2</v>
      </c>
      <c r="G26">
        <f t="shared" si="5"/>
        <v>96.050000000000011</v>
      </c>
      <c r="H26">
        <f t="shared" si="5"/>
        <v>91.9</v>
      </c>
      <c r="I26">
        <f t="shared" si="5"/>
        <v>87.75</v>
      </c>
      <c r="J26">
        <f t="shared" si="5"/>
        <v>83.600000000000009</v>
      </c>
      <c r="K26">
        <f t="shared" si="5"/>
        <v>79.45</v>
      </c>
      <c r="L26">
        <f t="shared" si="5"/>
        <v>75.3</v>
      </c>
      <c r="M26">
        <f t="shared" si="5"/>
        <v>71.150000000000006</v>
      </c>
      <c r="N26">
        <f t="shared" si="5"/>
        <v>67</v>
      </c>
    </row>
    <row r="27" spans="1:14" x14ac:dyDescent="0.25">
      <c r="A27" t="s">
        <v>11</v>
      </c>
      <c r="C27" t="s">
        <v>18</v>
      </c>
      <c r="D27">
        <f>D26-D$13*$D$4</f>
        <v>96.5</v>
      </c>
      <c r="E27">
        <f t="shared" ref="E27:N27" si="6">E26-E$13*$D$4</f>
        <v>91.149999999999991</v>
      </c>
      <c r="F27">
        <f t="shared" si="6"/>
        <v>85.800000000000011</v>
      </c>
      <c r="G27">
        <f t="shared" si="6"/>
        <v>80.450000000000017</v>
      </c>
      <c r="H27">
        <f t="shared" si="6"/>
        <v>75.100000000000009</v>
      </c>
      <c r="I27">
        <f t="shared" si="6"/>
        <v>69.75</v>
      </c>
      <c r="J27">
        <f t="shared" si="6"/>
        <v>64.400000000000006</v>
      </c>
      <c r="K27">
        <f t="shared" si="6"/>
        <v>59.050000000000004</v>
      </c>
      <c r="L27">
        <f t="shared" si="6"/>
        <v>53.7</v>
      </c>
      <c r="M27">
        <f t="shared" si="6"/>
        <v>48.350000000000009</v>
      </c>
      <c r="N27">
        <f t="shared" si="6"/>
        <v>43</v>
      </c>
    </row>
    <row r="28" spans="1:14" x14ac:dyDescent="0.25">
      <c r="A28" t="s">
        <v>10</v>
      </c>
      <c r="C28" t="s">
        <v>18</v>
      </c>
      <c r="D28">
        <f>$D$10</f>
        <v>25</v>
      </c>
      <c r="E28">
        <f t="shared" ref="E28:N28" si="7">$D$10</f>
        <v>25</v>
      </c>
      <c r="F28">
        <f t="shared" si="7"/>
        <v>25</v>
      </c>
      <c r="G28">
        <f t="shared" si="7"/>
        <v>25</v>
      </c>
      <c r="H28">
        <f t="shared" si="7"/>
        <v>25</v>
      </c>
      <c r="I28">
        <f t="shared" si="7"/>
        <v>25</v>
      </c>
      <c r="J28">
        <f t="shared" si="7"/>
        <v>25</v>
      </c>
      <c r="K28">
        <f t="shared" si="7"/>
        <v>25</v>
      </c>
      <c r="L28">
        <f t="shared" si="7"/>
        <v>25</v>
      </c>
      <c r="M28">
        <f t="shared" si="7"/>
        <v>25</v>
      </c>
      <c r="N28">
        <f t="shared" si="7"/>
        <v>25</v>
      </c>
    </row>
    <row r="30" spans="1:14" x14ac:dyDescent="0.25">
      <c r="A30" t="s">
        <v>30</v>
      </c>
      <c r="C30" t="s">
        <v>17</v>
      </c>
      <c r="D30" s="16">
        <f>(D27-D28)/D13</f>
        <v>1.43</v>
      </c>
      <c r="E30" s="17">
        <f t="shared" ref="E30:N30" si="8">(E27-E28)/E13</f>
        <v>1.2027272727272726</v>
      </c>
      <c r="F30" s="17">
        <f t="shared" si="8"/>
        <v>1.0133333333333334</v>
      </c>
      <c r="G30" s="17">
        <f t="shared" si="8"/>
        <v>0.85307692307692329</v>
      </c>
      <c r="H30" s="17">
        <f t="shared" si="8"/>
        <v>0.71571428571428586</v>
      </c>
      <c r="I30" s="17">
        <f t="shared" si="8"/>
        <v>0.59666666666666668</v>
      </c>
      <c r="J30" s="17">
        <f t="shared" si="8"/>
        <v>0.49250000000000005</v>
      </c>
      <c r="K30" s="17">
        <f t="shared" si="8"/>
        <v>0.40058823529411769</v>
      </c>
      <c r="L30" s="17">
        <f t="shared" si="8"/>
        <v>0.31888888888888894</v>
      </c>
      <c r="M30" s="17">
        <f t="shared" si="8"/>
        <v>0.24578947368421061</v>
      </c>
      <c r="N30" s="18">
        <f t="shared" si="8"/>
        <v>0.18</v>
      </c>
    </row>
  </sheetData>
  <conditionalFormatting sqref="D19:N19">
    <cfRule type="cellIs" dxfId="28" priority="9" operator="lessThanOrEqual">
      <formula>$D$11</formula>
    </cfRule>
    <cfRule type="cellIs" dxfId="27" priority="10" operator="greaterThan">
      <formula>$D$11</formula>
    </cfRule>
  </conditionalFormatting>
  <conditionalFormatting sqref="D21:N21">
    <cfRule type="cellIs" dxfId="26" priority="7" operator="greaterThan">
      <formula>D$13</formula>
    </cfRule>
    <cfRule type="cellIs" dxfId="25" priority="8" operator="lessThan">
      <formula>D$13</formula>
    </cfRule>
  </conditionalFormatting>
  <conditionalFormatting sqref="D30:N30">
    <cfRule type="cellIs" dxfId="24" priority="1" operator="lessThan">
      <formula>0.3</formula>
    </cfRule>
    <cfRule type="cellIs" dxfId="23" priority="2" operator="between">
      <formula>0.5</formula>
      <formula>0.3</formula>
    </cfRule>
    <cfRule type="cellIs" dxfId="22" priority="3" operator="greaterThan">
      <formula>0.5</formula>
    </cfRule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K33" sqref="K33"/>
    </sheetView>
  </sheetViews>
  <sheetFormatPr defaultRowHeight="15" x14ac:dyDescent="0.25"/>
  <cols>
    <col min="1" max="1" width="47" bestFit="1" customWidth="1"/>
    <col min="10" max="11" width="9" customWidth="1"/>
  </cols>
  <sheetData>
    <row r="1" spans="1:14" x14ac:dyDescent="0.25">
      <c r="D1" s="7" t="s">
        <v>3</v>
      </c>
      <c r="E1" s="7"/>
      <c r="N1" s="7"/>
    </row>
    <row r="2" spans="1:14" x14ac:dyDescent="0.25">
      <c r="A2" s="7" t="s">
        <v>26</v>
      </c>
      <c r="D2" s="7"/>
      <c r="E2" s="7"/>
      <c r="N2" s="7"/>
    </row>
    <row r="3" spans="1:14" x14ac:dyDescent="0.25">
      <c r="A3" t="s">
        <v>6</v>
      </c>
      <c r="B3" t="s">
        <v>4</v>
      </c>
      <c r="C3" t="s">
        <v>17</v>
      </c>
      <c r="D3" s="19">
        <v>0.45</v>
      </c>
    </row>
    <row r="4" spans="1:14" x14ac:dyDescent="0.25">
      <c r="A4" t="s">
        <v>7</v>
      </c>
      <c r="B4" t="s">
        <v>5</v>
      </c>
      <c r="C4" t="s">
        <v>17</v>
      </c>
      <c r="D4" s="20">
        <v>0.24</v>
      </c>
    </row>
    <row r="5" spans="1:14" x14ac:dyDescent="0.25">
      <c r="A5" t="s">
        <v>16</v>
      </c>
      <c r="C5" t="s">
        <v>19</v>
      </c>
      <c r="D5" s="20">
        <v>2.2000000000000002</v>
      </c>
    </row>
    <row r="6" spans="1:14" x14ac:dyDescent="0.25">
      <c r="A6" t="s">
        <v>20</v>
      </c>
      <c r="B6" t="s">
        <v>23</v>
      </c>
      <c r="C6" t="s">
        <v>1</v>
      </c>
      <c r="D6" s="21">
        <v>280</v>
      </c>
    </row>
    <row r="8" spans="1:14" x14ac:dyDescent="0.25">
      <c r="A8" s="7" t="s">
        <v>27</v>
      </c>
    </row>
    <row r="9" spans="1:14" x14ac:dyDescent="0.25">
      <c r="A9" t="s">
        <v>8</v>
      </c>
      <c r="B9" t="s">
        <v>9</v>
      </c>
      <c r="C9" t="s">
        <v>17</v>
      </c>
      <c r="D9" s="1">
        <v>1</v>
      </c>
      <c r="E9" s="3"/>
      <c r="F9" s="3"/>
      <c r="G9" s="3"/>
    </row>
    <row r="10" spans="1:14" x14ac:dyDescent="0.25">
      <c r="A10" t="s">
        <v>14</v>
      </c>
      <c r="B10" t="s">
        <v>15</v>
      </c>
      <c r="C10" t="s">
        <v>18</v>
      </c>
      <c r="D10" s="15">
        <v>25</v>
      </c>
      <c r="E10" s="3"/>
      <c r="G10" s="3"/>
    </row>
    <row r="11" spans="1:14" x14ac:dyDescent="0.25">
      <c r="A11" t="s">
        <v>24</v>
      </c>
      <c r="B11" t="s">
        <v>25</v>
      </c>
      <c r="C11" t="s">
        <v>18</v>
      </c>
      <c r="D11" s="2">
        <v>150</v>
      </c>
      <c r="E11" s="3"/>
    </row>
    <row r="13" spans="1:14" x14ac:dyDescent="0.25">
      <c r="A13" t="s">
        <v>21</v>
      </c>
      <c r="B13" t="s">
        <v>2</v>
      </c>
      <c r="C13" t="s">
        <v>1</v>
      </c>
      <c r="D13" s="11">
        <v>50</v>
      </c>
      <c r="E13" s="12">
        <f>D13+5</f>
        <v>55</v>
      </c>
      <c r="F13" s="12">
        <f t="shared" ref="F13:N13" si="0">E13+5</f>
        <v>60</v>
      </c>
      <c r="G13" s="12">
        <f t="shared" si="0"/>
        <v>65</v>
      </c>
      <c r="H13" s="12">
        <f t="shared" si="0"/>
        <v>70</v>
      </c>
      <c r="I13" s="12">
        <f t="shared" si="0"/>
        <v>75</v>
      </c>
      <c r="J13" s="12">
        <f t="shared" si="0"/>
        <v>80</v>
      </c>
      <c r="K13" s="12">
        <f t="shared" si="0"/>
        <v>85</v>
      </c>
      <c r="L13" s="12">
        <f t="shared" si="0"/>
        <v>90</v>
      </c>
      <c r="M13" s="12">
        <f>L13+5</f>
        <v>95</v>
      </c>
      <c r="N13" s="13">
        <f t="shared" si="0"/>
        <v>100</v>
      </c>
    </row>
    <row r="15" spans="1:14" x14ac:dyDescent="0.25">
      <c r="A15" s="7" t="s">
        <v>28</v>
      </c>
    </row>
    <row r="16" spans="1:14" x14ac:dyDescent="0.25">
      <c r="A16" t="s">
        <v>10</v>
      </c>
      <c r="C16" t="s">
        <v>18</v>
      </c>
      <c r="D16">
        <f>$D$10</f>
        <v>25</v>
      </c>
      <c r="E16">
        <f t="shared" ref="E16:N16" si="1">$D$10</f>
        <v>25</v>
      </c>
      <c r="F16">
        <f t="shared" si="1"/>
        <v>25</v>
      </c>
      <c r="G16">
        <f t="shared" si="1"/>
        <v>25</v>
      </c>
      <c r="H16">
        <f t="shared" si="1"/>
        <v>25</v>
      </c>
      <c r="I16">
        <f t="shared" si="1"/>
        <v>25</v>
      </c>
      <c r="J16">
        <f t="shared" si="1"/>
        <v>25</v>
      </c>
      <c r="K16">
        <f t="shared" si="1"/>
        <v>25</v>
      </c>
      <c r="L16">
        <f t="shared" si="1"/>
        <v>25</v>
      </c>
      <c r="M16">
        <f t="shared" si="1"/>
        <v>25</v>
      </c>
      <c r="N16">
        <f t="shared" si="1"/>
        <v>25</v>
      </c>
    </row>
    <row r="17" spans="1:14" x14ac:dyDescent="0.25">
      <c r="A17" t="s">
        <v>11</v>
      </c>
      <c r="C17" t="s">
        <v>18</v>
      </c>
      <c r="D17">
        <f>D16+D$13*$D$9</f>
        <v>75</v>
      </c>
      <c r="E17">
        <f t="shared" ref="E17:N17" si="2">E16+E$13*$D$9</f>
        <v>80</v>
      </c>
      <c r="F17">
        <f t="shared" si="2"/>
        <v>85</v>
      </c>
      <c r="G17">
        <f t="shared" si="2"/>
        <v>90</v>
      </c>
      <c r="H17">
        <f t="shared" si="2"/>
        <v>95</v>
      </c>
      <c r="I17">
        <f t="shared" si="2"/>
        <v>100</v>
      </c>
      <c r="J17">
        <f t="shared" si="2"/>
        <v>105</v>
      </c>
      <c r="K17">
        <f t="shared" si="2"/>
        <v>110</v>
      </c>
      <c r="L17">
        <f t="shared" si="2"/>
        <v>115</v>
      </c>
      <c r="M17">
        <f t="shared" si="2"/>
        <v>120</v>
      </c>
      <c r="N17">
        <f t="shared" si="2"/>
        <v>125</v>
      </c>
    </row>
    <row r="18" spans="1:14" x14ac:dyDescent="0.25">
      <c r="A18" t="s">
        <v>12</v>
      </c>
      <c r="C18" t="s">
        <v>18</v>
      </c>
      <c r="D18">
        <f>D17+D$13*$D$4</f>
        <v>87</v>
      </c>
      <c r="E18">
        <f>E17+E$13*$D$4</f>
        <v>93.2</v>
      </c>
      <c r="F18">
        <f>F17+F$13*$D$4</f>
        <v>99.4</v>
      </c>
      <c r="G18">
        <f>G17+G$13*$D$4</f>
        <v>105.6</v>
      </c>
      <c r="H18">
        <f>H17+H$13*$D$4</f>
        <v>111.8</v>
      </c>
      <c r="I18">
        <f>I17+I$13*$D$4</f>
        <v>118</v>
      </c>
      <c r="J18">
        <f>J17+J$13*$D$4</f>
        <v>124.2</v>
      </c>
      <c r="K18">
        <f>K17+K$13*$D$4</f>
        <v>130.4</v>
      </c>
      <c r="L18">
        <f>L17+L$13*$D$4</f>
        <v>136.6</v>
      </c>
      <c r="M18">
        <f>M17+M$13*$D$4</f>
        <v>142.80000000000001</v>
      </c>
      <c r="N18">
        <f>N17+N$13*$D$4</f>
        <v>149</v>
      </c>
    </row>
    <row r="19" spans="1:14" x14ac:dyDescent="0.25">
      <c r="A19" t="s">
        <v>13</v>
      </c>
      <c r="C19" t="s">
        <v>18</v>
      </c>
      <c r="D19" s="4">
        <f>D18+D$13*$D$3</f>
        <v>109.5</v>
      </c>
      <c r="E19" s="5">
        <f>E18+E$13*$D$3</f>
        <v>117.95</v>
      </c>
      <c r="F19" s="5">
        <f>F18+F$13*$D$3</f>
        <v>126.4</v>
      </c>
      <c r="G19" s="5">
        <f>G18+G$13*$D$3</f>
        <v>134.85</v>
      </c>
      <c r="H19" s="5">
        <f>H18+H$13*$D$3</f>
        <v>143.30000000000001</v>
      </c>
      <c r="I19" s="5">
        <f>I18+I$13*$D$3</f>
        <v>151.75</v>
      </c>
      <c r="J19" s="5">
        <f>J18+J$13*$D$3</f>
        <v>160.19999999999999</v>
      </c>
      <c r="K19" s="5">
        <f>K18+K$13*$D$3</f>
        <v>168.65</v>
      </c>
      <c r="L19" s="5">
        <f>L18+L$13*$D$3</f>
        <v>177.1</v>
      </c>
      <c r="M19" s="5">
        <f>M18+M$13*$D$3</f>
        <v>185.55</v>
      </c>
      <c r="N19" s="6">
        <f>N18+N$13*$D$3</f>
        <v>194</v>
      </c>
    </row>
    <row r="20" spans="1:14" x14ac:dyDescent="0.25"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spans="1:14" x14ac:dyDescent="0.25">
      <c r="A21" t="s">
        <v>22</v>
      </c>
      <c r="C21" t="s">
        <v>1</v>
      </c>
      <c r="D21" s="8">
        <f>$D$6-(D18-25)*$D$5</f>
        <v>143.6</v>
      </c>
      <c r="E21" s="9">
        <f t="shared" ref="E21:N21" si="3">$D$6-(E18-25)*$D$5</f>
        <v>129.95999999999998</v>
      </c>
      <c r="F21" s="9">
        <f t="shared" si="3"/>
        <v>116.31999999999996</v>
      </c>
      <c r="G21" s="9">
        <f t="shared" si="3"/>
        <v>102.68</v>
      </c>
      <c r="H21" s="9">
        <f t="shared" si="3"/>
        <v>89.039999999999992</v>
      </c>
      <c r="I21" s="9">
        <f t="shared" si="3"/>
        <v>75.399999999999977</v>
      </c>
      <c r="J21" s="9">
        <f t="shared" si="3"/>
        <v>61.759999999999962</v>
      </c>
      <c r="K21" s="9">
        <f t="shared" si="3"/>
        <v>48.119999999999976</v>
      </c>
      <c r="L21" s="9">
        <f t="shared" si="3"/>
        <v>34.47999999999999</v>
      </c>
      <c r="M21" s="9">
        <f t="shared" si="3"/>
        <v>20.839999999999975</v>
      </c>
      <c r="N21" s="10">
        <f t="shared" si="3"/>
        <v>7.1999999999999886</v>
      </c>
    </row>
    <row r="24" spans="1:14" x14ac:dyDescent="0.25">
      <c r="A24" s="7" t="s">
        <v>29</v>
      </c>
    </row>
    <row r="25" spans="1:14" x14ac:dyDescent="0.25">
      <c r="A25" t="s">
        <v>13</v>
      </c>
      <c r="C25" t="s">
        <v>18</v>
      </c>
      <c r="D25">
        <f>$D$11</f>
        <v>150</v>
      </c>
      <c r="E25">
        <f t="shared" ref="E25:N25" si="4">$D$11</f>
        <v>150</v>
      </c>
      <c r="F25">
        <f t="shared" si="4"/>
        <v>150</v>
      </c>
      <c r="G25">
        <f t="shared" si="4"/>
        <v>150</v>
      </c>
      <c r="H25">
        <f t="shared" si="4"/>
        <v>150</v>
      </c>
      <c r="I25">
        <f t="shared" si="4"/>
        <v>150</v>
      </c>
      <c r="J25">
        <f t="shared" si="4"/>
        <v>150</v>
      </c>
      <c r="K25">
        <f t="shared" si="4"/>
        <v>150</v>
      </c>
      <c r="L25">
        <f t="shared" si="4"/>
        <v>150</v>
      </c>
      <c r="M25">
        <f t="shared" si="4"/>
        <v>150</v>
      </c>
      <c r="N25">
        <f t="shared" si="4"/>
        <v>150</v>
      </c>
    </row>
    <row r="26" spans="1:14" x14ac:dyDescent="0.25">
      <c r="A26" t="s">
        <v>12</v>
      </c>
      <c r="C26" t="s">
        <v>18</v>
      </c>
      <c r="D26">
        <f>D25-D$13*$D$3</f>
        <v>127.5</v>
      </c>
      <c r="E26">
        <f t="shared" ref="E26:N26" si="5">E25-E$13*$D$3</f>
        <v>125.25</v>
      </c>
      <c r="F26">
        <f t="shared" si="5"/>
        <v>123</v>
      </c>
      <c r="G26">
        <f t="shared" si="5"/>
        <v>120.75</v>
      </c>
      <c r="H26">
        <f t="shared" si="5"/>
        <v>118.5</v>
      </c>
      <c r="I26">
        <f t="shared" si="5"/>
        <v>116.25</v>
      </c>
      <c r="J26">
        <f t="shared" si="5"/>
        <v>114</v>
      </c>
      <c r="K26">
        <f t="shared" si="5"/>
        <v>111.75</v>
      </c>
      <c r="L26">
        <f t="shared" si="5"/>
        <v>109.5</v>
      </c>
      <c r="M26">
        <f t="shared" si="5"/>
        <v>107.25</v>
      </c>
      <c r="N26">
        <f t="shared" si="5"/>
        <v>105</v>
      </c>
    </row>
    <row r="27" spans="1:14" x14ac:dyDescent="0.25">
      <c r="A27" t="s">
        <v>11</v>
      </c>
      <c r="C27" t="s">
        <v>18</v>
      </c>
      <c r="D27">
        <f>D26-D$13*$D$4</f>
        <v>115.5</v>
      </c>
      <c r="E27">
        <f t="shared" ref="E27:N27" si="6">E26-E$13*$D$4</f>
        <v>112.05</v>
      </c>
      <c r="F27">
        <f t="shared" si="6"/>
        <v>108.6</v>
      </c>
      <c r="G27">
        <f t="shared" si="6"/>
        <v>105.15</v>
      </c>
      <c r="H27">
        <f t="shared" si="6"/>
        <v>101.7</v>
      </c>
      <c r="I27">
        <f t="shared" si="6"/>
        <v>98.25</v>
      </c>
      <c r="J27">
        <f t="shared" si="6"/>
        <v>94.8</v>
      </c>
      <c r="K27">
        <f t="shared" si="6"/>
        <v>91.35</v>
      </c>
      <c r="L27">
        <f t="shared" si="6"/>
        <v>87.9</v>
      </c>
      <c r="M27">
        <f t="shared" si="6"/>
        <v>84.45</v>
      </c>
      <c r="N27">
        <f t="shared" si="6"/>
        <v>81</v>
      </c>
    </row>
    <row r="28" spans="1:14" x14ac:dyDescent="0.25">
      <c r="A28" t="s">
        <v>10</v>
      </c>
      <c r="C28" t="s">
        <v>18</v>
      </c>
      <c r="D28">
        <f>$D$10</f>
        <v>25</v>
      </c>
      <c r="E28">
        <f t="shared" ref="E28:N28" si="7">$D$10</f>
        <v>25</v>
      </c>
      <c r="F28">
        <f t="shared" si="7"/>
        <v>25</v>
      </c>
      <c r="G28">
        <f t="shared" si="7"/>
        <v>25</v>
      </c>
      <c r="H28">
        <f t="shared" si="7"/>
        <v>25</v>
      </c>
      <c r="I28">
        <f t="shared" si="7"/>
        <v>25</v>
      </c>
      <c r="J28">
        <f t="shared" si="7"/>
        <v>25</v>
      </c>
      <c r="K28">
        <f t="shared" si="7"/>
        <v>25</v>
      </c>
      <c r="L28">
        <f t="shared" si="7"/>
        <v>25</v>
      </c>
      <c r="M28">
        <f t="shared" si="7"/>
        <v>25</v>
      </c>
      <c r="N28">
        <f t="shared" si="7"/>
        <v>25</v>
      </c>
    </row>
    <row r="30" spans="1:14" x14ac:dyDescent="0.25">
      <c r="A30" t="s">
        <v>30</v>
      </c>
      <c r="C30" t="s">
        <v>17</v>
      </c>
      <c r="D30" s="16">
        <f>(D27-D28)/D13</f>
        <v>1.81</v>
      </c>
      <c r="E30" s="17">
        <f t="shared" ref="E30:N30" si="8">(E27-E28)/E13</f>
        <v>1.5827272727272728</v>
      </c>
      <c r="F30" s="17">
        <f t="shared" si="8"/>
        <v>1.3933333333333333</v>
      </c>
      <c r="G30" s="17">
        <f t="shared" si="8"/>
        <v>1.2330769230769232</v>
      </c>
      <c r="H30" s="17">
        <f t="shared" si="8"/>
        <v>1.0957142857142859</v>
      </c>
      <c r="I30" s="17">
        <f t="shared" si="8"/>
        <v>0.97666666666666668</v>
      </c>
      <c r="J30" s="17">
        <f t="shared" si="8"/>
        <v>0.87249999999999994</v>
      </c>
      <c r="K30" s="17">
        <f t="shared" si="8"/>
        <v>0.78058823529411758</v>
      </c>
      <c r="L30" s="17">
        <f t="shared" si="8"/>
        <v>0.698888888888889</v>
      </c>
      <c r="M30" s="17">
        <f t="shared" si="8"/>
        <v>0.62578947368421056</v>
      </c>
      <c r="N30" s="18">
        <f t="shared" si="8"/>
        <v>0.56000000000000005</v>
      </c>
    </row>
  </sheetData>
  <conditionalFormatting sqref="D19:N19">
    <cfRule type="cellIs" dxfId="6" priority="7" operator="lessThanOrEqual">
      <formula>$D$11</formula>
    </cfRule>
    <cfRule type="cellIs" dxfId="5" priority="8" operator="greaterThan">
      <formula>$D$11</formula>
    </cfRule>
  </conditionalFormatting>
  <conditionalFormatting sqref="D21:N21">
    <cfRule type="cellIs" dxfId="4" priority="5" operator="greaterThan">
      <formula>D$13</formula>
    </cfRule>
    <cfRule type="cellIs" dxfId="3" priority="6" operator="lessThan">
      <formula>D$13</formula>
    </cfRule>
  </conditionalFormatting>
  <conditionalFormatting sqref="D30:N30">
    <cfRule type="cellIs" dxfId="2" priority="1" operator="lessThan">
      <formula>0.3</formula>
    </cfRule>
    <cfRule type="cellIs" dxfId="1" priority="2" operator="between">
      <formula>0.5</formula>
      <formula>0.3</formula>
    </cfRule>
    <cfRule type="cellIs" dxfId="0" priority="3" operator="greaterThan">
      <formula>0.5</formula>
    </cfRule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IRFP240</vt:lpstr>
      <vt:lpstr>IRFP460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</dc:creator>
  <cp:lastModifiedBy>THOR</cp:lastModifiedBy>
  <dcterms:created xsi:type="dcterms:W3CDTF">2022-10-27T07:17:49Z</dcterms:created>
  <dcterms:modified xsi:type="dcterms:W3CDTF">2022-10-30T08:02:57Z</dcterms:modified>
</cp:coreProperties>
</file>