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50" windowHeight="9480" activeTab="1"/>
  </bookViews>
  <sheets>
    <sheet name="HA" sheetId="1" r:id="rId1"/>
    <sheet name="terhelt osztó" sheetId="2" r:id="rId2"/>
  </sheets>
  <calcPr calcId="124519"/>
</workbook>
</file>

<file path=xl/calcChain.xml><?xml version="1.0" encoding="utf-8"?>
<calcChain xmlns="http://schemas.openxmlformats.org/spreadsheetml/2006/main">
  <c r="J21" i="2"/>
  <c r="J22" s="1"/>
  <c r="K21"/>
  <c r="K22" s="1"/>
  <c r="B21"/>
  <c r="B22" s="1"/>
  <c r="C21"/>
  <c r="C22" s="1"/>
  <c r="D21"/>
  <c r="D22" s="1"/>
  <c r="E21"/>
  <c r="E22" s="1"/>
  <c r="F21"/>
  <c r="F22" s="1"/>
  <c r="G21"/>
  <c r="G22" s="1"/>
  <c r="H21"/>
  <c r="H22" s="1"/>
  <c r="I21"/>
  <c r="I22" s="1"/>
  <c r="C1"/>
  <c r="D1" s="1"/>
  <c r="E1" s="1"/>
  <c r="F1" s="1"/>
  <c r="G1" s="1"/>
  <c r="H1" s="1"/>
  <c r="I1" s="1"/>
  <c r="J1" s="1"/>
  <c r="K1" s="1"/>
  <c r="B7"/>
  <c r="B6"/>
  <c r="B11" s="1"/>
  <c r="G7"/>
  <c r="H7"/>
  <c r="K7"/>
  <c r="J7"/>
  <c r="I7"/>
  <c r="F7"/>
  <c r="E7"/>
  <c r="D7"/>
  <c r="C7"/>
  <c r="B8" l="1"/>
  <c r="B9" s="1"/>
  <c r="B10" s="1"/>
  <c r="B12" s="1"/>
  <c r="B16"/>
  <c r="B23" l="1"/>
  <c r="C23" i="1"/>
  <c r="D23"/>
  <c r="C22"/>
  <c r="D22"/>
  <c r="C21"/>
  <c r="D21"/>
  <c r="C20"/>
  <c r="D20"/>
  <c r="C19"/>
  <c r="D19"/>
  <c r="C18"/>
  <c r="D18"/>
  <c r="C17"/>
  <c r="D17"/>
  <c r="C16"/>
  <c r="D16"/>
  <c r="C15"/>
  <c r="D15"/>
  <c r="C14"/>
  <c r="D14"/>
  <c r="C4"/>
  <c r="D4" s="1"/>
  <c r="C5"/>
  <c r="D5" s="1"/>
  <c r="C6"/>
  <c r="D6" s="1"/>
  <c r="C7"/>
  <c r="D7" s="1"/>
  <c r="C3"/>
  <c r="D3" s="1"/>
  <c r="C8"/>
  <c r="D8" s="1"/>
  <c r="C9"/>
  <c r="D9" s="1"/>
  <c r="C12"/>
  <c r="D12" s="1"/>
  <c r="C13"/>
  <c r="D13" s="1"/>
  <c r="C11"/>
  <c r="D11" s="1"/>
  <c r="C10"/>
  <c r="D10" s="1"/>
  <c r="C6" i="2"/>
  <c r="C11" s="1"/>
  <c r="C8"/>
  <c r="C9"/>
  <c r="C10"/>
  <c r="D6"/>
  <c r="E6"/>
  <c r="H6"/>
  <c r="I6"/>
  <c r="J6"/>
  <c r="K6"/>
  <c r="K11" s="1"/>
  <c r="K8"/>
  <c r="K9"/>
  <c r="K10"/>
  <c r="F6" l="1"/>
  <c r="G6"/>
  <c r="K12"/>
  <c r="K13" s="1"/>
  <c r="C12"/>
  <c r="C13" s="1"/>
  <c r="C16" s="1"/>
  <c r="J11"/>
  <c r="J8"/>
  <c r="J9" s="1"/>
  <c r="J10" s="1"/>
  <c r="J12" s="1"/>
  <c r="J13" s="1"/>
  <c r="I11"/>
  <c r="I8"/>
  <c r="I9" s="1"/>
  <c r="I10" s="1"/>
  <c r="I12" s="1"/>
  <c r="I13" s="1"/>
  <c r="H11"/>
  <c r="H8"/>
  <c r="H9" s="1"/>
  <c r="H10" s="1"/>
  <c r="H12" s="1"/>
  <c r="H13" s="1"/>
  <c r="G11"/>
  <c r="G8"/>
  <c r="G9" s="1"/>
  <c r="G10" s="1"/>
  <c r="G12" s="1"/>
  <c r="G13" s="1"/>
  <c r="F11"/>
  <c r="F8"/>
  <c r="F9" s="1"/>
  <c r="F10" s="1"/>
  <c r="F12" s="1"/>
  <c r="F13" s="1"/>
  <c r="E11"/>
  <c r="E8"/>
  <c r="E9" s="1"/>
  <c r="E10" s="1"/>
  <c r="E12" s="1"/>
  <c r="E13" s="1"/>
  <c r="D11"/>
  <c r="D8"/>
  <c r="D9" s="1"/>
  <c r="D10" s="1"/>
  <c r="D12" s="1"/>
  <c r="D13" s="1"/>
  <c r="D16" s="1"/>
  <c r="C23" l="1"/>
  <c r="D23"/>
  <c r="L16"/>
  <c r="K16"/>
  <c r="J16"/>
  <c r="E16"/>
  <c r="F16"/>
  <c r="G16"/>
  <c r="H16"/>
  <c r="I16"/>
  <c r="I23" l="1"/>
  <c r="H23"/>
  <c r="G23"/>
  <c r="F23"/>
  <c r="E23"/>
  <c r="K23"/>
  <c r="J23"/>
</calcChain>
</file>

<file path=xl/sharedStrings.xml><?xml version="1.0" encoding="utf-8"?>
<sst xmlns="http://schemas.openxmlformats.org/spreadsheetml/2006/main" count="52" uniqueCount="40">
  <si>
    <t>gyök</t>
  </si>
  <si>
    <t>A=</t>
  </si>
  <si>
    <t>R2=</t>
  </si>
  <si>
    <t>R3=</t>
  </si>
  <si>
    <t>R4=</t>
  </si>
  <si>
    <t>R5=</t>
  </si>
  <si>
    <t>Rgnd=</t>
  </si>
  <si>
    <t>A - (R1+n)</t>
  </si>
  <si>
    <t>R6=</t>
  </si>
  <si>
    <t>R7=</t>
  </si>
  <si>
    <t>R8=</t>
  </si>
  <si>
    <t xml:space="preserve">R9=                    </t>
  </si>
  <si>
    <t xml:space="preserve">R10=                    </t>
  </si>
  <si>
    <t xml:space="preserve">R1+Rg=                    </t>
  </si>
  <si>
    <t>Ube/Uki</t>
  </si>
  <si>
    <t>Ralsó X  Rt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</si>
  <si>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</si>
  <si>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</si>
  <si>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</si>
  <si>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</si>
  <si>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</si>
  <si>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</si>
  <si>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</si>
  <si>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</si>
  <si>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</si>
  <si>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</si>
  <si>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osztás          (-dB)</t>
  </si>
  <si>
    <r>
      <t>Rt                   (k</t>
    </r>
    <r>
      <rPr>
        <b/>
        <sz val="10"/>
        <rFont val="Calibri"/>
        <family val="2"/>
        <charset val="238"/>
      </rPr>
      <t>Ω</t>
    </r>
    <r>
      <rPr>
        <b/>
        <sz val="10"/>
        <rFont val="MS Sans Serif"/>
        <family val="2"/>
        <charset val="238"/>
      </rPr>
      <t xml:space="preserve">)               </t>
    </r>
  </si>
  <si>
    <r>
      <t>Rg+Rbe        (k</t>
    </r>
    <r>
      <rPr>
        <b/>
        <sz val="10"/>
        <rFont val="Calibri"/>
        <family val="2"/>
        <charset val="238"/>
      </rPr>
      <t>Ω</t>
    </r>
    <r>
      <rPr>
        <b/>
        <sz val="10"/>
        <rFont val="MS Sans Serif"/>
        <family val="2"/>
        <charset val="238"/>
      </rPr>
      <t>)</t>
    </r>
  </si>
  <si>
    <t>log-1/20                  b</t>
  </si>
  <si>
    <t>(c/b-1)^+4c</t>
  </si>
  <si>
    <t>1-c/b</t>
  </si>
  <si>
    <t>c/b-1</t>
  </si>
  <si>
    <t>Rt/Rbe                    c</t>
  </si>
  <si>
    <t>ELLENŐRZÉS:</t>
  </si>
  <si>
    <t>R (szabvány érték)</t>
  </si>
  <si>
    <t xml:space="preserve">relé&gt;                   S1  </t>
  </si>
  <si>
    <t>SÁRGA MEZŐ = ADATOK</t>
  </si>
  <si>
    <t>ZÖLD MEZŐ = EREDMÉNY</t>
  </si>
  <si>
    <r>
      <t>R számított    (k</t>
    </r>
    <r>
      <rPr>
        <b/>
        <sz val="10"/>
        <color rgb="FF0070C0"/>
        <rFont val="Calibri"/>
        <family val="2"/>
        <charset val="238"/>
      </rPr>
      <t>Ω</t>
    </r>
    <r>
      <rPr>
        <b/>
        <sz val="10"/>
        <color rgb="FF0070C0"/>
        <rFont val="MS Sans Serif"/>
        <family val="2"/>
        <charset val="238"/>
      </rPr>
      <t>)</t>
    </r>
  </si>
</sst>
</file>

<file path=xl/styles.xml><?xml version="1.0" encoding="utf-8"?>
<styleSheet xmlns="http://schemas.openxmlformats.org/spreadsheetml/2006/main">
  <fonts count="9">
    <font>
      <sz val="10"/>
      <name val="MS Sans Serif"/>
      <charset val="238"/>
    </font>
    <font>
      <sz val="10"/>
      <name val="MS Sans Serif"/>
      <family val="2"/>
      <charset val="238"/>
    </font>
    <font>
      <b/>
      <sz val="10"/>
      <name val="MS Sans Serif"/>
      <family val="2"/>
      <charset val="238"/>
    </font>
    <font>
      <b/>
      <sz val="10"/>
      <name val="Calibri"/>
      <family val="2"/>
      <charset val="238"/>
    </font>
    <font>
      <b/>
      <sz val="10"/>
      <color rgb="FFFF0000"/>
      <name val="MS Sans Serif"/>
      <family val="2"/>
      <charset val="238"/>
    </font>
    <font>
      <b/>
      <sz val="10"/>
      <color rgb="FF0070C0"/>
      <name val="MS Sans Serif"/>
      <family val="2"/>
      <charset val="238"/>
    </font>
    <font>
      <sz val="10"/>
      <color rgb="FFC00000"/>
      <name val="MS Sans Serif"/>
      <family val="2"/>
      <charset val="238"/>
    </font>
    <font>
      <b/>
      <sz val="10"/>
      <color rgb="FFC00000"/>
      <name val="MS Sans Serif"/>
      <family val="2"/>
      <charset val="238"/>
    </font>
    <font>
      <b/>
      <sz val="10"/>
      <color rgb="FF0070C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4FF5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NumberFormat="1" applyFont="1"/>
    <xf numFmtId="0" fontId="0" fillId="0" borderId="0" xfId="0" applyNumberFormat="1"/>
    <xf numFmtId="0" fontId="1" fillId="0" borderId="0" xfId="0" applyFont="1"/>
    <xf numFmtId="0" fontId="2" fillId="0" borderId="0" xfId="0" applyFont="1"/>
    <xf numFmtId="0" fontId="0" fillId="2" borderId="0" xfId="0" applyFill="1"/>
    <xf numFmtId="0" fontId="1" fillId="2" borderId="0" xfId="0" applyFont="1" applyFill="1"/>
    <xf numFmtId="0" fontId="4" fillId="0" borderId="0" xfId="0" applyFont="1" applyFill="1"/>
    <xf numFmtId="0" fontId="2" fillId="0" borderId="0" xfId="0" applyNumberFormat="1" applyFont="1"/>
    <xf numFmtId="0" fontId="4" fillId="0" borderId="0" xfId="0" applyFont="1"/>
    <xf numFmtId="0" fontId="5" fillId="0" borderId="0" xfId="0" applyFont="1"/>
    <xf numFmtId="0" fontId="2" fillId="2" borderId="0" xfId="0" applyNumberFormat="1" applyFont="1" applyFill="1"/>
    <xf numFmtId="0" fontId="6" fillId="0" borderId="0" xfId="0" applyFont="1"/>
    <xf numFmtId="0" fontId="7" fillId="0" borderId="0" xfId="0" applyFont="1"/>
    <xf numFmtId="0" fontId="7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1" fillId="3" borderId="0" xfId="0" applyFont="1" applyFill="1"/>
    <xf numFmtId="0" fontId="0" fillId="3" borderId="0" xfId="0" applyFill="1"/>
  </cellXfs>
  <cellStyles count="1">
    <cellStyle name="Normál" xfId="0" builtinId="0"/>
  </cellStyles>
  <dxfs count="0"/>
  <tableStyles count="0" defaultTableStyle="TableStyleMedium9" defaultPivotStyle="PivotStyleLight16"/>
  <colors>
    <mruColors>
      <color rgb="FFD4FF5B"/>
      <color rgb="FFCCFF33"/>
      <color rgb="FF99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333374</xdr:colOff>
      <xdr:row>0</xdr:row>
      <xdr:rowOff>123825</xdr:rowOff>
    </xdr:from>
    <xdr:to>
      <xdr:col>16</xdr:col>
      <xdr:colOff>1402974</xdr:colOff>
      <xdr:row>28</xdr:row>
      <xdr:rowOff>60375</xdr:rowOff>
    </xdr:to>
    <xdr:pic>
      <xdr:nvPicPr>
        <xdr:cNvPr id="3" name="Kép 2" descr="CM teroszt.JPG"/>
        <xdr:cNvPicPr>
          <a:picLocks noChangeAspect="1"/>
        </xdr:cNvPicPr>
      </xdr:nvPicPr>
      <xdr:blipFill>
        <a:blip xmlns:r="http://schemas.openxmlformats.org/officeDocument/2006/relationships" r:embed="rId1"/>
        <a:srcRect l="26106" t="9039" r="13640" b="8411"/>
        <a:stretch>
          <a:fillRect/>
        </a:stretch>
      </xdr:blipFill>
      <xdr:spPr>
        <a:xfrm>
          <a:off x="6943724" y="123825"/>
          <a:ext cx="4270000" cy="468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workbookViewId="0">
      <selection activeCell="A2" sqref="A2"/>
    </sheetView>
  </sheetViews>
  <sheetFormatPr defaultRowHeight="12.75"/>
  <cols>
    <col min="1" max="1" width="9" customWidth="1"/>
    <col min="2" max="2" width="9.28515625" customWidth="1"/>
    <col min="3" max="3" width="9.42578125" customWidth="1"/>
    <col min="4" max="4" width="36.85546875" customWidth="1"/>
    <col min="6" max="6" width="12.5703125" customWidth="1"/>
  </cols>
  <sheetData>
    <row r="1" spans="1:4">
      <c r="A1" s="8">
        <v>1024</v>
      </c>
    </row>
    <row r="3" spans="1:4">
      <c r="B3">
        <v>0</v>
      </c>
      <c r="C3">
        <f>POWER(2,B3)</f>
        <v>1</v>
      </c>
      <c r="D3" t="str">
        <f>IF(C3=$A$1,"egyenlő",IF(C3&gt;$A$1,"nagyobb",IF(C3&lt;$A$1,"kisebb",)))</f>
        <v>kisebb</v>
      </c>
    </row>
    <row r="4" spans="1:4">
      <c r="B4">
        <v>1</v>
      </c>
      <c r="C4">
        <f t="shared" ref="C4:C7" si="0">POWER(2,B4)</f>
        <v>2</v>
      </c>
      <c r="D4" t="str">
        <f t="shared" ref="D4:D23" si="1">IF(C4=$A$1,"egyenlő",IF(C4&gt;$A$1,"nagyobb",IF(C4&lt;$A$1,"kisebb",)))</f>
        <v>kisebb</v>
      </c>
    </row>
    <row r="5" spans="1:4">
      <c r="B5">
        <v>2</v>
      </c>
      <c r="C5">
        <f t="shared" si="0"/>
        <v>4</v>
      </c>
      <c r="D5" t="str">
        <f t="shared" si="1"/>
        <v>kisebb</v>
      </c>
    </row>
    <row r="6" spans="1:4">
      <c r="B6">
        <v>3</v>
      </c>
      <c r="C6">
        <f t="shared" si="0"/>
        <v>8</v>
      </c>
      <c r="D6" t="str">
        <f t="shared" si="1"/>
        <v>kisebb</v>
      </c>
    </row>
    <row r="7" spans="1:4">
      <c r="B7">
        <v>4</v>
      </c>
      <c r="C7">
        <f t="shared" si="0"/>
        <v>16</v>
      </c>
      <c r="D7" t="str">
        <f t="shared" si="1"/>
        <v>kisebb</v>
      </c>
    </row>
    <row r="8" spans="1:4">
      <c r="B8">
        <v>5</v>
      </c>
      <c r="C8">
        <f t="shared" ref="C8:C23" si="2">POWER(2,B8)</f>
        <v>32</v>
      </c>
      <c r="D8" t="str">
        <f t="shared" si="1"/>
        <v>kisebb</v>
      </c>
    </row>
    <row r="9" spans="1:4">
      <c r="B9">
        <v>6</v>
      </c>
      <c r="C9">
        <f t="shared" si="2"/>
        <v>64</v>
      </c>
      <c r="D9" t="str">
        <f t="shared" si="1"/>
        <v>kisebb</v>
      </c>
    </row>
    <row r="10" spans="1:4">
      <c r="B10">
        <v>7</v>
      </c>
      <c r="C10">
        <f t="shared" si="2"/>
        <v>128</v>
      </c>
      <c r="D10" t="str">
        <f t="shared" si="1"/>
        <v>kisebb</v>
      </c>
    </row>
    <row r="11" spans="1:4">
      <c r="B11">
        <v>8</v>
      </c>
      <c r="C11">
        <f t="shared" si="2"/>
        <v>256</v>
      </c>
      <c r="D11" t="str">
        <f>IF(C11=$A$1,"egyenlő",IF(C11&gt;$A$1,"nagyobb",IF(C11&lt;$A$1,"kisebb",)))</f>
        <v>kisebb</v>
      </c>
    </row>
    <row r="12" spans="1:4">
      <c r="B12">
        <v>9</v>
      </c>
      <c r="C12">
        <f t="shared" si="2"/>
        <v>512</v>
      </c>
      <c r="D12" t="str">
        <f t="shared" si="1"/>
        <v>kisebb</v>
      </c>
    </row>
    <row r="13" spans="1:4">
      <c r="B13">
        <v>10</v>
      </c>
      <c r="C13">
        <f t="shared" si="2"/>
        <v>1024</v>
      </c>
      <c r="D13" t="str">
        <f t="shared" si="1"/>
        <v>egyenlő</v>
      </c>
    </row>
    <row r="14" spans="1:4">
      <c r="B14">
        <v>11</v>
      </c>
      <c r="C14">
        <f t="shared" si="2"/>
        <v>2048</v>
      </c>
      <c r="D14" t="str">
        <f t="shared" si="1"/>
        <v>nagyobb</v>
      </c>
    </row>
    <row r="15" spans="1:4">
      <c r="B15">
        <v>12</v>
      </c>
      <c r="C15">
        <f t="shared" si="2"/>
        <v>4096</v>
      </c>
      <c r="D15" t="str">
        <f t="shared" si="1"/>
        <v>nagyobb</v>
      </c>
    </row>
    <row r="16" spans="1:4">
      <c r="B16">
        <v>13</v>
      </c>
      <c r="C16">
        <f t="shared" si="2"/>
        <v>8192</v>
      </c>
      <c r="D16" t="str">
        <f t="shared" si="1"/>
        <v>nagyobb</v>
      </c>
    </row>
    <row r="17" spans="2:4">
      <c r="B17">
        <v>14</v>
      </c>
      <c r="C17">
        <f t="shared" si="2"/>
        <v>16384</v>
      </c>
      <c r="D17" t="str">
        <f t="shared" si="1"/>
        <v>nagyobb</v>
      </c>
    </row>
    <row r="18" spans="2:4">
      <c r="B18">
        <v>15</v>
      </c>
      <c r="C18">
        <f t="shared" si="2"/>
        <v>32768</v>
      </c>
      <c r="D18" t="str">
        <f t="shared" si="1"/>
        <v>nagyobb</v>
      </c>
    </row>
    <row r="19" spans="2:4">
      <c r="B19">
        <v>16</v>
      </c>
      <c r="C19">
        <f t="shared" si="2"/>
        <v>65536</v>
      </c>
      <c r="D19" t="str">
        <f t="shared" si="1"/>
        <v>nagyobb</v>
      </c>
    </row>
    <row r="20" spans="2:4">
      <c r="B20">
        <v>17</v>
      </c>
      <c r="C20">
        <f t="shared" si="2"/>
        <v>131072</v>
      </c>
      <c r="D20" t="str">
        <f t="shared" si="1"/>
        <v>nagyobb</v>
      </c>
    </row>
    <row r="21" spans="2:4">
      <c r="B21">
        <v>18</v>
      </c>
      <c r="C21">
        <f t="shared" si="2"/>
        <v>262144</v>
      </c>
      <c r="D21" t="str">
        <f t="shared" si="1"/>
        <v>nagyobb</v>
      </c>
    </row>
    <row r="22" spans="2:4">
      <c r="B22">
        <v>19</v>
      </c>
      <c r="C22">
        <f t="shared" si="2"/>
        <v>524288</v>
      </c>
      <c r="D22" t="str">
        <f t="shared" si="1"/>
        <v>nagyobb</v>
      </c>
    </row>
    <row r="23" spans="2:4">
      <c r="B23">
        <v>20</v>
      </c>
      <c r="C23">
        <f t="shared" si="2"/>
        <v>1048576</v>
      </c>
      <c r="D23" t="str">
        <f t="shared" si="1"/>
        <v>nagyobb</v>
      </c>
    </row>
  </sheetData>
  <printOptions gridLines="1" gridLinesSet="0"/>
  <pageMargins left="0.75" right="0.75" top="1" bottom="1" header="0.5" footer="0.5"/>
  <pageSetup paperSize="9" orientation="landscape" horizontalDpi="4294967294" verticalDpi="0" r:id="rId1"/>
  <headerFooter alignWithMargins="0">
    <oddHeader>&amp;F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N28"/>
  <sheetViews>
    <sheetView tabSelected="1" workbookViewId="0">
      <selection activeCell="B1" sqref="B1"/>
    </sheetView>
  </sheetViews>
  <sheetFormatPr defaultRowHeight="12.75"/>
  <cols>
    <col min="1" max="1" width="19.140625" customWidth="1"/>
    <col min="2" max="2" width="8" customWidth="1"/>
    <col min="3" max="4" width="7.140625" customWidth="1"/>
    <col min="5" max="5" width="6.5703125" customWidth="1"/>
    <col min="6" max="6" width="7.5703125" customWidth="1"/>
    <col min="7" max="7" width="6.5703125" customWidth="1"/>
    <col min="8" max="8" width="6.7109375" customWidth="1"/>
    <col min="9" max="9" width="7.140625" customWidth="1"/>
    <col min="10" max="10" width="7" customWidth="1"/>
    <col min="11" max="11" width="7.140625" customWidth="1"/>
    <col min="12" max="12" width="9" customWidth="1"/>
    <col min="13" max="13" width="6.85546875" customWidth="1"/>
    <col min="14" max="14" width="7.140625" customWidth="1"/>
    <col min="15" max="15" width="7.42578125" customWidth="1"/>
    <col min="16" max="16" width="26.5703125" customWidth="1"/>
    <col min="17" max="17" width="27.140625" customWidth="1"/>
    <col min="19" max="19" width="9.85546875" customWidth="1"/>
    <col min="20" max="20" width="9.140625" customWidth="1"/>
    <col min="21" max="21" width="8.7109375" customWidth="1"/>
    <col min="22" max="22" width="9.42578125" customWidth="1"/>
    <col min="23" max="23" width="10" customWidth="1"/>
  </cols>
  <sheetData>
    <row r="1" spans="1:14">
      <c r="A1" s="4" t="s">
        <v>26</v>
      </c>
      <c r="B1" s="11">
        <v>-1</v>
      </c>
      <c r="C1" s="8">
        <f t="shared" ref="C1:K1" si="0">$B1+B1</f>
        <v>-2</v>
      </c>
      <c r="D1" s="8">
        <f t="shared" si="0"/>
        <v>-3</v>
      </c>
      <c r="E1" s="8">
        <f t="shared" si="0"/>
        <v>-4</v>
      </c>
      <c r="F1" s="8">
        <f t="shared" si="0"/>
        <v>-5</v>
      </c>
      <c r="G1" s="8">
        <f t="shared" si="0"/>
        <v>-6</v>
      </c>
      <c r="H1" s="8">
        <f t="shared" si="0"/>
        <v>-7</v>
      </c>
      <c r="I1" s="8">
        <f t="shared" si="0"/>
        <v>-8</v>
      </c>
      <c r="J1" s="8">
        <f t="shared" si="0"/>
        <v>-9</v>
      </c>
      <c r="K1" s="8">
        <f t="shared" si="0"/>
        <v>-10</v>
      </c>
      <c r="L1" s="2"/>
      <c r="M1" s="2"/>
      <c r="N1" s="2"/>
    </row>
    <row r="3" spans="1:14">
      <c r="A3" s="4" t="s">
        <v>27</v>
      </c>
      <c r="B3" s="5">
        <v>22</v>
      </c>
    </row>
    <row r="4" spans="1:14">
      <c r="A4" s="4" t="s">
        <v>28</v>
      </c>
      <c r="B4" s="6">
        <v>50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12" customHeight="1">
      <c r="A5" s="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>
      <c r="A6" s="3" t="s">
        <v>29</v>
      </c>
      <c r="B6">
        <f>POWER(10,B1/20)</f>
        <v>0.89125093813374545</v>
      </c>
      <c r="C6">
        <f>POWER(10,C1/20)</f>
        <v>0.79432823472428149</v>
      </c>
      <c r="D6">
        <f>POWER(10,D1/20)</f>
        <v>0.70794578438413791</v>
      </c>
      <c r="E6">
        <f>POWER(10,E1/20)</f>
        <v>0.63095734448019325</v>
      </c>
      <c r="F6">
        <f t="shared" ref="F6:I6" si="1">POWER(10,F1/20)</f>
        <v>0.56234132519034907</v>
      </c>
      <c r="G6">
        <f>POWER(10,G1/20)</f>
        <v>0.50118723362727224</v>
      </c>
      <c r="H6">
        <f>POWER(10,H1/20)</f>
        <v>0.44668359215096315</v>
      </c>
      <c r="I6">
        <f t="shared" si="1"/>
        <v>0.3981071705534972</v>
      </c>
      <c r="J6">
        <f>POWER(10,J1/20)</f>
        <v>0.35481338923357542</v>
      </c>
      <c r="K6">
        <f t="shared" ref="K6" si="2">POWER(10,K1/20)</f>
        <v>0.31622776601683794</v>
      </c>
    </row>
    <row r="7" spans="1:14">
      <c r="A7" s="3" t="s">
        <v>33</v>
      </c>
      <c r="B7" s="1">
        <f>(B3/B4)</f>
        <v>0.44</v>
      </c>
      <c r="C7" s="1">
        <f>(B3/B4)</f>
        <v>0.44</v>
      </c>
      <c r="D7" s="1">
        <f>(B3/B4)</f>
        <v>0.44</v>
      </c>
      <c r="E7" s="1">
        <f>(B3/B4)</f>
        <v>0.44</v>
      </c>
      <c r="F7" s="1">
        <f>(B3/B4)</f>
        <v>0.44</v>
      </c>
      <c r="G7" s="1">
        <f>(B3/B4)</f>
        <v>0.44</v>
      </c>
      <c r="H7" s="1">
        <f>(B3/B4)</f>
        <v>0.44</v>
      </c>
      <c r="I7" s="1">
        <f>(B3/B4)</f>
        <v>0.44</v>
      </c>
      <c r="J7" s="1">
        <f>(B3/B4)</f>
        <v>0.44</v>
      </c>
      <c r="K7" s="1">
        <f>(B3/B4)</f>
        <v>0.44</v>
      </c>
      <c r="L7" s="1"/>
      <c r="M7" s="1"/>
      <c r="N7" s="1"/>
    </row>
    <row r="8" spans="1:14">
      <c r="A8" s="3" t="s">
        <v>32</v>
      </c>
      <c r="B8">
        <f>(B7/B6-1)</f>
        <v>-0.50631188010713601</v>
      </c>
      <c r="C8">
        <f>(C7/C6-1)</f>
        <v>-0.44607281881056637</v>
      </c>
      <c r="D8">
        <f>(D7/D6-1)</f>
        <v>-0.37848348036598811</v>
      </c>
      <c r="E8">
        <f t="shared" ref="E8:I8" si="3">(E7/E6-1)</f>
        <v>-0.30264699531711003</v>
      </c>
      <c r="F8">
        <f t="shared" si="3"/>
        <v>-0.21755705958287397</v>
      </c>
      <c r="G8">
        <f>(G7/G6-1)</f>
        <v>-0.12208458141369294</v>
      </c>
      <c r="H8">
        <f>(H7/H6-1)</f>
        <v>-1.4962699029930637E-2</v>
      </c>
      <c r="I8">
        <f t="shared" si="3"/>
        <v>0.10523002986421548</v>
      </c>
      <c r="J8">
        <f>(J7/J6-1)</f>
        <v>0.24008848975635977</v>
      </c>
      <c r="K8">
        <f>(K7/K6-1)</f>
        <v>0.39140217047408687</v>
      </c>
    </row>
    <row r="9" spans="1:14">
      <c r="A9" s="3" t="s">
        <v>30</v>
      </c>
      <c r="B9">
        <f>POWER(B8,2)+(4*B7)</f>
        <v>2.0163517199376226</v>
      </c>
      <c r="C9">
        <f>POWER(C8,2)+(4*C7)</f>
        <v>1.9589809596816044</v>
      </c>
      <c r="D9">
        <f>POWER(D8,2)+(4*D7)</f>
        <v>1.9032497449099512</v>
      </c>
      <c r="E9">
        <f t="shared" ref="E9:I9" si="4">POWER(E8,2)+(4*E7)</f>
        <v>1.8515952037744747</v>
      </c>
      <c r="F9">
        <f t="shared" si="4"/>
        <v>1.8073310741743462</v>
      </c>
      <c r="G9">
        <f>POWER(G8,2)+(4*G7)</f>
        <v>1.7749046450189567</v>
      </c>
      <c r="H9">
        <f>POWER(H8,2)+(4*H7)</f>
        <v>1.7602238823622602</v>
      </c>
      <c r="I9">
        <f t="shared" si="4"/>
        <v>1.7710733591852237</v>
      </c>
      <c r="J9">
        <f t="shared" ref="J9:K9" si="5">POWER(J8,2)+(4*J7)</f>
        <v>1.8176424829134896</v>
      </c>
      <c r="K9">
        <f t="shared" si="5"/>
        <v>1.9131956590518262</v>
      </c>
    </row>
    <row r="10" spans="1:14">
      <c r="A10" s="3" t="s">
        <v>0</v>
      </c>
      <c r="B10">
        <f>SQRT(B9)</f>
        <v>1.4199829998762741</v>
      </c>
      <c r="C10">
        <f>SQRT(C9)</f>
        <v>1.3996360097116693</v>
      </c>
      <c r="D10">
        <f>SQRT(D9)</f>
        <v>1.379583177959905</v>
      </c>
      <c r="E10">
        <f t="shared" ref="E10:I10" si="6">SQRT(E9)</f>
        <v>1.3607333330871536</v>
      </c>
      <c r="F10">
        <f t="shared" si="6"/>
        <v>1.3443701403164035</v>
      </c>
      <c r="G10">
        <f>SQRT(G9)</f>
        <v>1.3322554728800917</v>
      </c>
      <c r="H10">
        <f>SQRT(H9)</f>
        <v>1.3267342922990497</v>
      </c>
      <c r="I10">
        <f t="shared" si="6"/>
        <v>1.3308168015114716</v>
      </c>
      <c r="J10">
        <f t="shared" ref="J10:K10" si="7">SQRT(J9)</f>
        <v>1.3481997192231905</v>
      </c>
      <c r="K10">
        <f t="shared" si="7"/>
        <v>1.383183161787269</v>
      </c>
    </row>
    <row r="11" spans="1:14">
      <c r="A11" s="3" t="s">
        <v>31</v>
      </c>
      <c r="B11">
        <f>1-(B7/B6)</f>
        <v>0.50631188010713601</v>
      </c>
      <c r="C11">
        <f>1-(C7/C6)</f>
        <v>0.44607281881056637</v>
      </c>
      <c r="D11">
        <f>1-(D7/D6)</f>
        <v>0.37848348036598811</v>
      </c>
      <c r="E11">
        <f t="shared" ref="E11:I11" si="8">1-(E7/E6)</f>
        <v>0.30264699531711003</v>
      </c>
      <c r="F11">
        <f t="shared" si="8"/>
        <v>0.21755705958287397</v>
      </c>
      <c r="G11">
        <f t="shared" si="8"/>
        <v>0.12208458141369294</v>
      </c>
      <c r="H11">
        <f>1-(H7/H6)</f>
        <v>1.4962699029930637E-2</v>
      </c>
      <c r="I11">
        <f t="shared" si="8"/>
        <v>-0.10523002986421548</v>
      </c>
      <c r="J11">
        <f t="shared" ref="J11:K11" si="9">1-(J7/J6)</f>
        <v>-0.24008848975635977</v>
      </c>
      <c r="K11">
        <f t="shared" si="9"/>
        <v>-0.39140217047408687</v>
      </c>
    </row>
    <row r="12" spans="1:14">
      <c r="A12" s="3" t="s">
        <v>1</v>
      </c>
      <c r="B12">
        <f>(B10+B11)/2</f>
        <v>0.96314743999170505</v>
      </c>
      <c r="C12">
        <f>(C10+C11)/2</f>
        <v>0.92285441426111792</v>
      </c>
      <c r="D12">
        <f>(D10+D11)/2</f>
        <v>0.87903332916294663</v>
      </c>
      <c r="E12">
        <f>(E10+E11)/2</f>
        <v>0.83169016420213182</v>
      </c>
      <c r="F12">
        <f t="shared" ref="F12:I12" si="10">(F10+F11)/2</f>
        <v>0.78096359994963871</v>
      </c>
      <c r="G12">
        <f>(G10+G11)/2</f>
        <v>0.72717002714689238</v>
      </c>
      <c r="H12">
        <f>(H10+H11)/2</f>
        <v>0.67084849566449023</v>
      </c>
      <c r="I12">
        <f t="shared" si="10"/>
        <v>0.61279338582362808</v>
      </c>
      <c r="J12">
        <f t="shared" ref="J12:K12" si="11">(J10+J11)/2</f>
        <v>0.55405561473341536</v>
      </c>
      <c r="K12">
        <f t="shared" si="11"/>
        <v>0.49589049565659105</v>
      </c>
    </row>
    <row r="13" spans="1:14">
      <c r="A13" s="3" t="s">
        <v>7</v>
      </c>
      <c r="C13">
        <f>(1-C12)*B4</f>
        <v>3.8572792869441042</v>
      </c>
      <c r="D13">
        <f>(1-D12)*B4</f>
        <v>6.0483335418526689</v>
      </c>
      <c r="E13">
        <f>(1-E12)*B4</f>
        <v>8.4154917898934087</v>
      </c>
      <c r="F13">
        <f>(1-F12)*B4</f>
        <v>10.951820002518065</v>
      </c>
      <c r="G13">
        <f>(1-G12)*B4</f>
        <v>13.641498642655382</v>
      </c>
      <c r="H13">
        <f>(1-H12)*B4</f>
        <v>16.457575216775489</v>
      </c>
      <c r="I13">
        <f>(1-I12)*B4</f>
        <v>19.360330708818594</v>
      </c>
      <c r="J13">
        <f>(1-J12)*B4</f>
        <v>22.297219263329232</v>
      </c>
      <c r="K13">
        <f>(1-K12)*B4</f>
        <v>25.205475217170449</v>
      </c>
    </row>
    <row r="15" spans="1:14">
      <c r="B15" s="4" t="s">
        <v>13</v>
      </c>
      <c r="C15" s="4" t="s">
        <v>2</v>
      </c>
      <c r="D15" s="4" t="s">
        <v>3</v>
      </c>
      <c r="E15" s="4" t="s">
        <v>4</v>
      </c>
      <c r="F15" s="4" t="s">
        <v>5</v>
      </c>
      <c r="G15" s="4" t="s">
        <v>8</v>
      </c>
      <c r="H15" s="4" t="s">
        <v>9</v>
      </c>
      <c r="I15" s="4" t="s">
        <v>10</v>
      </c>
      <c r="J15" s="4" t="s">
        <v>11</v>
      </c>
      <c r="K15" s="4" t="s">
        <v>12</v>
      </c>
      <c r="L15" s="4" t="s">
        <v>6</v>
      </c>
      <c r="M15" s="4"/>
      <c r="N15" s="4"/>
    </row>
    <row r="16" spans="1:14">
      <c r="A16" s="10" t="s">
        <v>39</v>
      </c>
      <c r="B16" s="15">
        <f>(1-B12)*B4</f>
        <v>1.8426280004147477</v>
      </c>
      <c r="C16" s="15">
        <f>C13-B16</f>
        <v>2.0146512865293564</v>
      </c>
      <c r="D16" s="15">
        <f t="shared" ref="D16:F16" si="12">D13-C13</f>
        <v>2.1910542549085648</v>
      </c>
      <c r="E16" s="15">
        <f t="shared" si="12"/>
        <v>2.3671582480407398</v>
      </c>
      <c r="F16" s="15">
        <f t="shared" si="12"/>
        <v>2.5363282126246567</v>
      </c>
      <c r="G16" s="15">
        <f t="shared" ref="G16:I16" si="13">G13-F13</f>
        <v>2.6896786401373163</v>
      </c>
      <c r="H16" s="15">
        <f t="shared" si="13"/>
        <v>2.8160765741201068</v>
      </c>
      <c r="I16" s="15">
        <f t="shared" si="13"/>
        <v>2.9027554920431058</v>
      </c>
      <c r="J16" s="15">
        <f>J13-I13</f>
        <v>2.936888554510638</v>
      </c>
      <c r="K16" s="15">
        <f>K13-J13</f>
        <v>2.9082559538412163</v>
      </c>
      <c r="L16" s="15">
        <f>B4-K13</f>
        <v>24.794524782829551</v>
      </c>
      <c r="N16" s="7"/>
    </row>
    <row r="17" spans="1:12">
      <c r="A17" s="3" t="s">
        <v>36</v>
      </c>
      <c r="B17" s="3" t="s">
        <v>16</v>
      </c>
      <c r="C17" s="3" t="s">
        <v>17</v>
      </c>
      <c r="D17" s="3" t="s">
        <v>18</v>
      </c>
      <c r="E17" s="3" t="s">
        <v>19</v>
      </c>
      <c r="F17" s="3" t="s">
        <v>20</v>
      </c>
      <c r="G17" s="3" t="s">
        <v>21</v>
      </c>
      <c r="H17" s="3" t="s">
        <v>22</v>
      </c>
      <c r="I17" s="3" t="s">
        <v>23</v>
      </c>
      <c r="J17" s="3" t="s">
        <v>24</v>
      </c>
      <c r="K17" s="3" t="s">
        <v>25</v>
      </c>
    </row>
    <row r="18" spans="1:12" ht="28.5" customHeight="1">
      <c r="A18" s="3"/>
      <c r="B18" s="3"/>
      <c r="C18" s="3"/>
      <c r="E18" s="9" t="s">
        <v>34</v>
      </c>
      <c r="G18" s="3"/>
      <c r="H18" s="3"/>
      <c r="I18" s="3"/>
      <c r="J18" s="3"/>
      <c r="K18" s="3"/>
    </row>
    <row r="19" spans="1:12" ht="14.25" customHeight="1">
      <c r="B19" s="4" t="s">
        <v>13</v>
      </c>
      <c r="C19" s="4" t="s">
        <v>2</v>
      </c>
      <c r="D19" s="4" t="s">
        <v>3</v>
      </c>
      <c r="E19" s="4" t="s">
        <v>4</v>
      </c>
      <c r="F19" s="4" t="s">
        <v>5</v>
      </c>
      <c r="G19" s="4" t="s">
        <v>8</v>
      </c>
      <c r="H19" s="4" t="s">
        <v>9</v>
      </c>
      <c r="I19" s="4" t="s">
        <v>10</v>
      </c>
      <c r="J19" s="4" t="s">
        <v>11</v>
      </c>
      <c r="K19" s="4" t="s">
        <v>12</v>
      </c>
      <c r="L19" s="4" t="s">
        <v>6</v>
      </c>
    </row>
    <row r="20" spans="1:12">
      <c r="A20" s="13" t="s">
        <v>35</v>
      </c>
      <c r="B20" s="14">
        <v>1</v>
      </c>
      <c r="C20" s="14">
        <v>1</v>
      </c>
      <c r="D20" s="14">
        <v>1</v>
      </c>
      <c r="E20" s="14">
        <v>1</v>
      </c>
      <c r="F20" s="14">
        <v>1</v>
      </c>
      <c r="G20" s="14">
        <v>1</v>
      </c>
      <c r="H20" s="14">
        <v>0</v>
      </c>
      <c r="I20" s="14">
        <v>0</v>
      </c>
      <c r="J20" s="14">
        <v>0</v>
      </c>
      <c r="K20" s="14">
        <v>0</v>
      </c>
      <c r="L20" s="14">
        <v>1</v>
      </c>
    </row>
    <row r="21" spans="1:12">
      <c r="A21" s="3" t="s">
        <v>15</v>
      </c>
      <c r="B21">
        <f>1/((1/$B3)+1/SUM(C20:$L20))</f>
        <v>4.7142857142857144</v>
      </c>
      <c r="C21">
        <f>1/((1/$B3)+1/SUM(D20:$L20))</f>
        <v>4.0740740740740735</v>
      </c>
      <c r="D21">
        <f>1/((1/$B3)+1/SUM(E20:$L20))</f>
        <v>3.3846153846153846</v>
      </c>
      <c r="E21">
        <f>1/((1/$B3)+1/SUM(F20:$L20))</f>
        <v>2.64</v>
      </c>
      <c r="F21">
        <f>1/((1/$B3)+1/SUM(G20:$L20))</f>
        <v>1.8333333333333335</v>
      </c>
      <c r="G21">
        <f>1/((1/$B3)+1/SUM(H20:$L20))</f>
        <v>0.95652173913043481</v>
      </c>
      <c r="H21">
        <f>1/((1/$B3)+1/SUM(I20:$L20))</f>
        <v>0.95652173913043481</v>
      </c>
      <c r="I21">
        <f>1/((1/$B3)+1/SUM(J20:$L20))</f>
        <v>0.95652173913043481</v>
      </c>
      <c r="J21">
        <f>1/((1/$B3)+1/SUM(K20:$L20))</f>
        <v>0.95652173913043481</v>
      </c>
      <c r="K21">
        <f>1/(1/$B3+1/$L20)</f>
        <v>0.95652173913043481</v>
      </c>
    </row>
    <row r="22" spans="1:12">
      <c r="A22" s="3" t="s">
        <v>14</v>
      </c>
      <c r="B22">
        <f>(1/SUM($A20:B20,B21))*B21</f>
        <v>0.82499999999999996</v>
      </c>
      <c r="C22">
        <f>(1/SUM($A20:C20,C21))*C21</f>
        <v>0.6707317073170731</v>
      </c>
      <c r="D22">
        <f>(1/SUM($A20:D20,D21))*D21</f>
        <v>0.53012048192771077</v>
      </c>
      <c r="E22">
        <f>(1/SUM($A20:E20,E21))*E21</f>
        <v>0.39759036144578314</v>
      </c>
      <c r="F22">
        <f>(1/SUM($A20:F20,F21))*F21</f>
        <v>0.26829268292682928</v>
      </c>
      <c r="G22">
        <f>(1/SUM($A20:G20,G21))*G21</f>
        <v>0.13750000000000001</v>
      </c>
      <c r="H22">
        <f>(1/SUM($A20:H20,H21))*H21</f>
        <v>0.13750000000000001</v>
      </c>
      <c r="I22">
        <f>(1/SUM($A20:I20,I21))*I21</f>
        <v>0.13750000000000001</v>
      </c>
      <c r="J22">
        <f>(1/SUM($A20:J20,J21))*J21</f>
        <v>0.13750000000000001</v>
      </c>
      <c r="K22">
        <f>(1/SUM(B20:K20,K21))*K21</f>
        <v>0.13750000000000001</v>
      </c>
    </row>
    <row r="23" spans="1:12">
      <c r="A23" s="9" t="s">
        <v>26</v>
      </c>
      <c r="B23" s="16">
        <f t="shared" ref="B23:K23" si="14">LOG(B22)*20</f>
        <v>-1.6709210290014986</v>
      </c>
      <c r="C23" s="16">
        <f t="shared" si="14"/>
        <v>-3.4690232577894573</v>
      </c>
      <c r="D23" s="16">
        <f t="shared" si="14"/>
        <v>-5.5125083177977308</v>
      </c>
      <c r="E23" s="16">
        <f t="shared" si="14"/>
        <v>-8.0112830499637298</v>
      </c>
      <c r="F23" s="16">
        <f t="shared" si="14"/>
        <v>-11.427823431230209</v>
      </c>
      <c r="G23" s="16">
        <f t="shared" si="14"/>
        <v>-17.233946036674372</v>
      </c>
      <c r="H23" s="16">
        <f t="shared" si="14"/>
        <v>-17.233946036674372</v>
      </c>
      <c r="I23" s="16">
        <f t="shared" si="14"/>
        <v>-17.233946036674372</v>
      </c>
      <c r="J23" s="16">
        <f t="shared" si="14"/>
        <v>-17.233946036674372</v>
      </c>
      <c r="K23" s="16">
        <f t="shared" si="14"/>
        <v>-17.233946036674372</v>
      </c>
    </row>
    <row r="25" spans="1:12">
      <c r="F25" s="12"/>
    </row>
    <row r="27" spans="1:12">
      <c r="D27" s="6" t="s">
        <v>37</v>
      </c>
      <c r="E27" s="5"/>
      <c r="F27" s="5"/>
      <c r="G27" s="5"/>
    </row>
    <row r="28" spans="1:12">
      <c r="D28" s="17" t="s">
        <v>38</v>
      </c>
      <c r="E28" s="18"/>
      <c r="F28" s="18"/>
      <c r="G28" s="18"/>
    </row>
  </sheetData>
  <pageMargins left="0.7" right="0.7" top="0.75" bottom="0.75" header="0.3" footer="0.3"/>
  <pageSetup paperSize="9" orientation="landscape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HA</vt:lpstr>
      <vt:lpstr>terhelt osztó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MS-USER</cp:lastModifiedBy>
  <dcterms:created xsi:type="dcterms:W3CDTF">2022-10-24T07:42:33Z</dcterms:created>
  <dcterms:modified xsi:type="dcterms:W3CDTF">2022-10-31T07:08:29Z</dcterms:modified>
</cp:coreProperties>
</file>