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P\Documents\Elektronika\"/>
    </mc:Choice>
  </mc:AlternateContent>
  <xr:revisionPtr revIDLastSave="0" documentId="13_ncr:1_{429DD65E-AC8D-42DC-BCC8-EEBE3959EF1A}" xr6:coauthVersionLast="47" xr6:coauthVersionMax="47" xr10:uidLastSave="{00000000-0000-0000-0000-000000000000}"/>
  <bookViews>
    <workbookView xWindow="3600" yWindow="1185" windowWidth="32190" windowHeight="18045" xr2:uid="{FDCA209F-0EA2-4CEC-BDE3-E7981120D437}"/>
  </bookViews>
  <sheets>
    <sheet name="Munka1" sheetId="1" r:id="rId1"/>
  </sheets>
  <definedNames>
    <definedName name="eng_aramsuruseg">Munka1!$Q$2</definedName>
    <definedName name="huzal_helye">Munka1!$Q$8</definedName>
    <definedName name="kozepes_menethossz">Munka1!$Q$5</definedName>
    <definedName name="nevleges_fesz">Munka1!$Q$6</definedName>
    <definedName name="tekercs_a">Munka1!$Q$3</definedName>
    <definedName name="tekercs_b">Munka1!$Q$4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1" i="1" l="1"/>
  <c r="Q8" i="1"/>
  <c r="H21" i="1" s="1"/>
  <c r="I21" i="1" s="1"/>
  <c r="K21" i="1" s="1"/>
  <c r="N21" i="1" s="1"/>
  <c r="H5" i="1"/>
  <c r="I5" i="1" s="1"/>
  <c r="K5" i="1" s="1"/>
  <c r="N5" i="1" s="1"/>
  <c r="H6" i="1"/>
  <c r="I6" i="1" s="1"/>
  <c r="K6" i="1" s="1"/>
  <c r="N6" i="1" s="1"/>
  <c r="H7" i="1"/>
  <c r="I7" i="1" s="1"/>
  <c r="K7" i="1" s="1"/>
  <c r="N7" i="1" s="1"/>
  <c r="H8" i="1"/>
  <c r="I8" i="1" s="1"/>
  <c r="K8" i="1" s="1"/>
  <c r="N8" i="1" s="1"/>
  <c r="H9" i="1"/>
  <c r="I9" i="1" s="1"/>
  <c r="K9" i="1" s="1"/>
  <c r="N9" i="1" s="1"/>
  <c r="H10" i="1"/>
  <c r="I10" i="1" s="1"/>
  <c r="K10" i="1" s="1"/>
  <c r="N10" i="1" s="1"/>
  <c r="H11" i="1"/>
  <c r="I11" i="1" s="1"/>
  <c r="K11" i="1" s="1"/>
  <c r="N11" i="1" s="1"/>
  <c r="H12" i="1"/>
  <c r="I12" i="1" s="1"/>
  <c r="K12" i="1" s="1"/>
  <c r="N12" i="1" s="1"/>
  <c r="H13" i="1"/>
  <c r="I13" i="1" s="1"/>
  <c r="K13" i="1" s="1"/>
  <c r="N13" i="1" s="1"/>
  <c r="H14" i="1"/>
  <c r="I14" i="1" s="1"/>
  <c r="K14" i="1" s="1"/>
  <c r="N14" i="1" s="1"/>
  <c r="H15" i="1"/>
  <c r="I15" i="1" s="1"/>
  <c r="K15" i="1" s="1"/>
  <c r="N15" i="1" s="1"/>
  <c r="H16" i="1"/>
  <c r="I16" i="1" s="1"/>
  <c r="K16" i="1" s="1"/>
  <c r="N16" i="1" s="1"/>
  <c r="H17" i="1"/>
  <c r="I17" i="1" s="1"/>
  <c r="K17" i="1" s="1"/>
  <c r="N17" i="1" s="1"/>
  <c r="H18" i="1"/>
  <c r="I18" i="1" s="1"/>
  <c r="K18" i="1" s="1"/>
  <c r="N18" i="1" s="1"/>
  <c r="H19" i="1"/>
  <c r="I19" i="1" s="1"/>
  <c r="K19" i="1" s="1"/>
  <c r="N19" i="1" s="1"/>
  <c r="H20" i="1"/>
  <c r="I20" i="1" s="1"/>
  <c r="K20" i="1" s="1"/>
  <c r="N20" i="1" s="1"/>
  <c r="H22" i="1"/>
  <c r="I22" i="1" s="1"/>
  <c r="K22" i="1" s="1"/>
  <c r="N22" i="1" s="1"/>
  <c r="H23" i="1"/>
  <c r="I23" i="1" s="1"/>
  <c r="K23" i="1" s="1"/>
  <c r="N23" i="1" s="1"/>
  <c r="H25" i="1"/>
  <c r="H26" i="1"/>
  <c r="H27" i="1"/>
  <c r="H28" i="1"/>
  <c r="H29" i="1"/>
  <c r="H30" i="1"/>
  <c r="I30" i="1" s="1"/>
  <c r="K30" i="1" s="1"/>
  <c r="N30" i="1" s="1"/>
  <c r="H31" i="1"/>
  <c r="I31" i="1" s="1"/>
  <c r="K31" i="1" s="1"/>
  <c r="N31" i="1" s="1"/>
  <c r="H32" i="1"/>
  <c r="I32" i="1" s="1"/>
  <c r="K32" i="1" s="1"/>
  <c r="N32" i="1" s="1"/>
  <c r="H33" i="1"/>
  <c r="I33" i="1" s="1"/>
  <c r="K33" i="1" s="1"/>
  <c r="N33" i="1" s="1"/>
  <c r="H34" i="1"/>
  <c r="I34" i="1" s="1"/>
  <c r="K34" i="1" s="1"/>
  <c r="N34" i="1" s="1"/>
  <c r="H35" i="1"/>
  <c r="I35" i="1" s="1"/>
  <c r="K35" i="1" s="1"/>
  <c r="N35" i="1" s="1"/>
  <c r="H36" i="1"/>
  <c r="I36" i="1" s="1"/>
  <c r="K36" i="1" s="1"/>
  <c r="N36" i="1" s="1"/>
  <c r="H37" i="1"/>
  <c r="I37" i="1" s="1"/>
  <c r="K37" i="1" s="1"/>
  <c r="N37" i="1" s="1"/>
  <c r="H38" i="1"/>
  <c r="I38" i="1" s="1"/>
  <c r="K38" i="1" s="1"/>
  <c r="N38" i="1" s="1"/>
  <c r="H39" i="1"/>
  <c r="I39" i="1" s="1"/>
  <c r="K39" i="1" s="1"/>
  <c r="N39" i="1" s="1"/>
  <c r="H40" i="1"/>
  <c r="I40" i="1" s="1"/>
  <c r="K40" i="1" s="1"/>
  <c r="N40" i="1" s="1"/>
  <c r="H41" i="1"/>
  <c r="I41" i="1" s="1"/>
  <c r="K41" i="1" s="1"/>
  <c r="N41" i="1" s="1"/>
  <c r="H42" i="1"/>
  <c r="I42" i="1" s="1"/>
  <c r="K42" i="1" s="1"/>
  <c r="N42" i="1" s="1"/>
  <c r="H43" i="1"/>
  <c r="I43" i="1" s="1"/>
  <c r="K43" i="1" s="1"/>
  <c r="N43" i="1" s="1"/>
  <c r="H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2" i="1"/>
  <c r="I25" i="1"/>
  <c r="K25" i="1" s="1"/>
  <c r="N25" i="1" s="1"/>
  <c r="I26" i="1"/>
  <c r="K26" i="1" s="1"/>
  <c r="N26" i="1" s="1"/>
  <c r="I27" i="1"/>
  <c r="K27" i="1" s="1"/>
  <c r="N27" i="1" s="1"/>
  <c r="I28" i="1"/>
  <c r="K28" i="1" s="1"/>
  <c r="N28" i="1" s="1"/>
  <c r="I29" i="1"/>
  <c r="K29" i="1" s="1"/>
  <c r="N29" i="1" s="1"/>
  <c r="H24" i="1" l="1"/>
  <c r="I24" i="1" s="1"/>
  <c r="K24" i="1" s="1"/>
  <c r="N24" i="1" s="1"/>
  <c r="H4" i="1"/>
  <c r="I4" i="1" s="1"/>
  <c r="K4" i="1" s="1"/>
  <c r="N4" i="1" s="1"/>
  <c r="H3" i="1"/>
  <c r="I3" i="1" s="1"/>
  <c r="K3" i="1" s="1"/>
  <c r="N3" i="1" s="1"/>
  <c r="I2" i="1"/>
  <c r="K2" i="1" s="1"/>
  <c r="M19" i="1"/>
  <c r="L19" i="1"/>
  <c r="N2" i="1" l="1"/>
  <c r="M2" i="1"/>
  <c r="O2" i="1"/>
  <c r="O19" i="1"/>
  <c r="L2" i="1"/>
  <c r="L10" i="1"/>
  <c r="M27" i="1"/>
  <c r="O27" i="1"/>
  <c r="M36" i="1"/>
  <c r="O36" i="1"/>
  <c r="M14" i="1"/>
  <c r="O14" i="1"/>
  <c r="M9" i="1"/>
  <c r="O9" i="1"/>
  <c r="M11" i="1"/>
  <c r="O11" i="1"/>
  <c r="O32" i="1"/>
  <c r="M32" i="1"/>
  <c r="L29" i="1"/>
  <c r="M29" i="1"/>
  <c r="O29" i="1"/>
  <c r="O6" i="1"/>
  <c r="M6" i="1"/>
  <c r="O15" i="1"/>
  <c r="M15" i="1"/>
  <c r="M25" i="1"/>
  <c r="O25" i="1"/>
  <c r="O42" i="1"/>
  <c r="O3" i="1"/>
  <c r="M3" i="1"/>
  <c r="M23" i="1"/>
  <c r="O23" i="1"/>
  <c r="M42" i="1"/>
  <c r="O33" i="1"/>
  <c r="M33" i="1"/>
  <c r="M7" i="1"/>
  <c r="O7" i="1"/>
  <c r="O35" i="1"/>
  <c r="M35" i="1"/>
  <c r="O17" i="1"/>
  <c r="M5" i="1"/>
  <c r="O5" i="1"/>
  <c r="M13" i="1"/>
  <c r="O13" i="1"/>
  <c r="M34" i="1"/>
  <c r="O34" i="1"/>
  <c r="O40" i="1"/>
  <c r="O38" i="1"/>
  <c r="M38" i="1"/>
  <c r="O16" i="1"/>
  <c r="M16" i="1"/>
  <c r="O10" i="1"/>
  <c r="M10" i="1"/>
  <c r="L7" i="1"/>
  <c r="O12" i="1"/>
  <c r="M12" i="1"/>
  <c r="O39" i="1"/>
  <c r="O41" i="1"/>
  <c r="M4" i="1"/>
  <c r="O4" i="1"/>
  <c r="L26" i="1"/>
  <c r="O26" i="1"/>
  <c r="M26" i="1"/>
  <c r="O22" i="1"/>
  <c r="L13" i="1"/>
  <c r="M40" i="1"/>
  <c r="M22" i="1"/>
  <c r="L9" i="1"/>
  <c r="O43" i="1"/>
  <c r="M43" i="1"/>
  <c r="O28" i="1"/>
  <c r="M28" i="1"/>
  <c r="M24" i="1"/>
  <c r="O24" i="1"/>
  <c r="O37" i="1"/>
  <c r="M17" i="1"/>
  <c r="O8" i="1"/>
  <c r="M8" i="1"/>
  <c r="M37" i="1"/>
  <c r="O30" i="1"/>
  <c r="M30" i="1"/>
  <c r="O31" i="1"/>
  <c r="M31" i="1"/>
  <c r="M39" i="1"/>
  <c r="L17" i="1"/>
  <c r="L37" i="1"/>
  <c r="L18" i="1"/>
  <c r="L15" i="1"/>
  <c r="L40" i="1"/>
  <c r="L4" i="1"/>
  <c r="L5" i="1"/>
  <c r="L32" i="1"/>
  <c r="L6" i="1"/>
  <c r="L43" i="1"/>
  <c r="L16" i="1"/>
  <c r="L23" i="1"/>
  <c r="L27" i="1"/>
  <c r="L28" i="1"/>
  <c r="L11" i="1"/>
  <c r="L35" i="1"/>
  <c r="L31" i="1"/>
  <c r="L24" i="1"/>
  <c r="L8" i="1"/>
  <c r="L33" i="1"/>
  <c r="L30" i="1"/>
  <c r="L14" i="1"/>
  <c r="L12" i="1"/>
  <c r="L34" i="1"/>
  <c r="L36" i="1"/>
  <c r="L38" i="1"/>
  <c r="L41" i="1"/>
  <c r="L39" i="1"/>
  <c r="L22" i="1"/>
  <c r="L42" i="1"/>
  <c r="L25" i="1"/>
  <c r="L3" i="1"/>
  <c r="O18" i="1" l="1"/>
  <c r="L21" i="1"/>
  <c r="O21" i="1"/>
  <c r="M41" i="1"/>
  <c r="M18" i="1"/>
  <c r="M21" i="1"/>
  <c r="O20" i="1"/>
  <c r="M20" i="1"/>
  <c r="L20" i="1"/>
</calcChain>
</file>

<file path=xl/sharedStrings.xml><?xml version="1.0" encoding="utf-8"?>
<sst xmlns="http://schemas.openxmlformats.org/spreadsheetml/2006/main" count="20" uniqueCount="20">
  <si>
    <t>Csupasz huzal átmérője (mm)</t>
  </si>
  <si>
    <t>Zománcozott huzal közepes átmérője CuL (mm)</t>
  </si>
  <si>
    <t>Huzal keresztmetszet (mm2)</t>
  </si>
  <si>
    <t>Terhelhetőség (2,5A/mm2)</t>
  </si>
  <si>
    <t>Méterenkénti ellenállás (ohm/m)</t>
  </si>
  <si>
    <t>Négyzetcentiméterre eső menetszám (menet/cm2)</t>
  </si>
  <si>
    <t>Tekercs helye - b (cm):</t>
  </si>
  <si>
    <t>Tekercs helye - a (cm):</t>
  </si>
  <si>
    <t>Teljes tekercsellenállás [ohm]:</t>
  </si>
  <si>
    <t>Számított áramfelvétel [A]:</t>
  </si>
  <si>
    <t>Képlet terhelhetőség ellenőrzésére:</t>
  </si>
  <si>
    <t>Közepes menethossz (m):</t>
  </si>
  <si>
    <t>Névleges feszültség (V):</t>
  </si>
  <si>
    <t>Max menetszám a méretekből:</t>
  </si>
  <si>
    <t>Megengedett áramsűrűség (A/mm2):</t>
  </si>
  <si>
    <t>Keresztmetszet tartalékkal (cm2):</t>
  </si>
  <si>
    <t>Módosított terhelhetőség megadott áramsűrűséggel [A]:</t>
  </si>
  <si>
    <t>Megengedett/számított áramarány:</t>
  </si>
  <si>
    <t>Gerjesztés 
[IxN]:</t>
  </si>
  <si>
    <t>Felvett teljesítmény 
[W]: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</si>
</sst>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4" borderId="1" xfId="0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/>
    </xf>
    <xf numFmtId="0" fontId="2" fillId="3" borderId="0" xfId="0" applyFont="1" applyFill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48516-610F-4E9B-A588-F18FB6861A6E}">
  <dimension ref="A1:R43"/>
  <sheetViews>
    <sheetView tabSelected="1" zoomScale="85" zoomScaleNormal="85" workbookViewId="0">
      <selection activeCell="A15" sqref="A15:XFD15"/>
    </sheetView>
  </sheetViews>
  <sheetFormatPr defaultRowHeight="15" x14ac:dyDescent="0.25"/>
  <cols>
    <col min="1" max="2" width="18" customWidth="1"/>
    <col min="3" max="3" width="16.85546875" customWidth="1"/>
    <col min="4" max="4" width="17.42578125" customWidth="1"/>
    <col min="5" max="5" width="18.7109375" customWidth="1"/>
    <col min="6" max="6" width="22.140625" customWidth="1"/>
    <col min="7" max="7" width="14" customWidth="1"/>
    <col min="8" max="8" width="14.28515625" customWidth="1"/>
    <col min="9" max="9" width="18.7109375" customWidth="1"/>
    <col min="10" max="10" width="29.140625" customWidth="1"/>
    <col min="11" max="11" width="17" customWidth="1"/>
    <col min="12" max="12" width="20.5703125" customWidth="1"/>
    <col min="13" max="13" width="21.5703125" customWidth="1"/>
    <col min="14" max="14" width="17.7109375" customWidth="1"/>
    <col min="15" max="15" width="17.5703125" customWidth="1"/>
    <col min="16" max="16" width="37.85546875" customWidth="1"/>
    <col min="17" max="17" width="11.7109375" bestFit="1" customWidth="1"/>
  </cols>
  <sheetData>
    <row r="1" spans="1:18" ht="45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6"/>
      <c r="H1" s="6" t="s">
        <v>13</v>
      </c>
      <c r="I1" s="6" t="s">
        <v>8</v>
      </c>
      <c r="J1" s="6" t="s">
        <v>16</v>
      </c>
      <c r="K1" s="7" t="s">
        <v>9</v>
      </c>
      <c r="L1" s="6" t="s">
        <v>10</v>
      </c>
      <c r="M1" s="6" t="s">
        <v>17</v>
      </c>
      <c r="N1" s="6" t="s">
        <v>19</v>
      </c>
      <c r="O1" s="6" t="s">
        <v>18</v>
      </c>
      <c r="P1" s="3"/>
      <c r="Q1" s="1"/>
      <c r="R1" s="1"/>
    </row>
    <row r="2" spans="1:18" x14ac:dyDescent="0.25">
      <c r="A2" s="4">
        <v>0.05</v>
      </c>
      <c r="B2" s="4">
        <v>6.2E-2</v>
      </c>
      <c r="C2" s="4">
        <v>2E-3</v>
      </c>
      <c r="D2" s="4">
        <v>5.0000000000000001E-3</v>
      </c>
      <c r="E2" s="4">
        <v>8.92</v>
      </c>
      <c r="F2" s="4">
        <v>20000</v>
      </c>
      <c r="G2" s="1"/>
      <c r="H2" s="1">
        <f>huzal_helye*F2*0.84</f>
        <v>11289.6</v>
      </c>
      <c r="I2" s="1">
        <f t="shared" ref="I2:I43" si="0">ROUNDDOWN(H2*kozepes_menethossz*E2,5)</f>
        <v>5035.1616000000004</v>
      </c>
      <c r="J2" s="1">
        <f t="shared" ref="J2:J43" si="1">ROUNDDOWN(C2*eng_aramsuruseg,5)</f>
        <v>0.01</v>
      </c>
      <c r="K2" s="2">
        <f t="shared" ref="K2:K43" si="2">ROUNDUP(nevleges_fesz/I2,5)</f>
        <v>1.2000000000000001E-3</v>
      </c>
      <c r="L2" s="1" t="str">
        <f>IF(K2&lt;J2,"FASZA","LEÉG")</f>
        <v>FASZA</v>
      </c>
      <c r="M2" s="1">
        <f>ROUNDDOWN(J2/K2,2)</f>
        <v>8.33</v>
      </c>
      <c r="N2" s="1">
        <f t="shared" ref="N2:N43" si="3">ROUNDUP(nevleges_fesz*K2,4)</f>
        <v>7.1999999999999998E-3</v>
      </c>
      <c r="O2" s="1">
        <f>ROUNDDOWN(H2*K2,2)</f>
        <v>13.54</v>
      </c>
      <c r="P2" s="9" t="s">
        <v>14</v>
      </c>
      <c r="Q2" s="8">
        <v>5</v>
      </c>
      <c r="R2" s="8"/>
    </row>
    <row r="3" spans="1:18" x14ac:dyDescent="0.25">
      <c r="A3" s="4">
        <v>0.06</v>
      </c>
      <c r="B3" s="4">
        <v>7.4999999999999997E-2</v>
      </c>
      <c r="C3" s="4">
        <v>2.8E-3</v>
      </c>
      <c r="D3" s="4">
        <v>7.0000000000000001E-3</v>
      </c>
      <c r="E3" s="4">
        <v>6.21</v>
      </c>
      <c r="F3" s="4">
        <v>15000</v>
      </c>
      <c r="G3" s="1"/>
      <c r="H3" s="1">
        <f t="shared" ref="H3:H43" si="4">huzal_helye*F3</f>
        <v>10080</v>
      </c>
      <c r="I3" s="1">
        <f t="shared" si="0"/>
        <v>3129.84</v>
      </c>
      <c r="J3" s="1">
        <f t="shared" si="1"/>
        <v>1.4E-2</v>
      </c>
      <c r="K3" s="2">
        <f t="shared" si="2"/>
        <v>1.92E-3</v>
      </c>
      <c r="L3" s="1" t="str">
        <f t="shared" ref="L3:L43" si="5">IF(K3&lt;J3,"FASZA","LEÉG")</f>
        <v>FASZA</v>
      </c>
      <c r="M3" s="1">
        <f t="shared" ref="M3:M43" si="6">ROUNDDOWN(J3/K3,2)</f>
        <v>7.29</v>
      </c>
      <c r="N3" s="1">
        <f t="shared" si="3"/>
        <v>1.1599999999999999E-2</v>
      </c>
      <c r="O3" s="1">
        <f t="shared" ref="O3:O43" si="7">ROUNDDOWN(H3*K3,2)</f>
        <v>19.350000000000001</v>
      </c>
      <c r="P3" s="10" t="s">
        <v>7</v>
      </c>
      <c r="Q3" s="8">
        <v>2</v>
      </c>
      <c r="R3" s="8"/>
    </row>
    <row r="4" spans="1:18" x14ac:dyDescent="0.25">
      <c r="A4" s="4">
        <v>7.0000000000000007E-2</v>
      </c>
      <c r="B4" s="4">
        <v>8.5000000000000006E-2</v>
      </c>
      <c r="C4" s="4">
        <v>3.8999999999999998E-3</v>
      </c>
      <c r="D4" s="4">
        <v>0.01</v>
      </c>
      <c r="E4" s="4">
        <v>4.5599999999999996</v>
      </c>
      <c r="F4" s="4">
        <v>11000</v>
      </c>
      <c r="G4" s="1"/>
      <c r="H4" s="1">
        <f t="shared" si="4"/>
        <v>7392.0000000000009</v>
      </c>
      <c r="I4" s="1">
        <f t="shared" si="0"/>
        <v>1685.376</v>
      </c>
      <c r="J4" s="1">
        <f t="shared" si="1"/>
        <v>1.95E-2</v>
      </c>
      <c r="K4" s="2">
        <f t="shared" si="2"/>
        <v>3.5699999999999998E-3</v>
      </c>
      <c r="L4" s="1" t="str">
        <f t="shared" si="5"/>
        <v>FASZA</v>
      </c>
      <c r="M4" s="1">
        <f t="shared" si="6"/>
        <v>5.46</v>
      </c>
      <c r="N4" s="1">
        <f t="shared" si="3"/>
        <v>2.1499999999999998E-2</v>
      </c>
      <c r="O4" s="1">
        <f t="shared" si="7"/>
        <v>26.38</v>
      </c>
      <c r="P4" s="10" t="s">
        <v>6</v>
      </c>
      <c r="Q4" s="8">
        <v>0.4</v>
      </c>
      <c r="R4" s="8"/>
    </row>
    <row r="5" spans="1:18" x14ac:dyDescent="0.25">
      <c r="A5" s="4">
        <v>0.08</v>
      </c>
      <c r="B5" s="4">
        <v>9.5000000000000001E-2</v>
      </c>
      <c r="C5" s="4">
        <v>5.0000000000000001E-3</v>
      </c>
      <c r="D5" s="4">
        <v>1.2999999999999999E-2</v>
      </c>
      <c r="E5" s="4">
        <v>3.49</v>
      </c>
      <c r="F5" s="4">
        <v>9000</v>
      </c>
      <c r="G5" s="1"/>
      <c r="H5" s="1">
        <f t="shared" si="4"/>
        <v>6048</v>
      </c>
      <c r="I5" s="1">
        <f t="shared" si="0"/>
        <v>1055.376</v>
      </c>
      <c r="J5" s="1">
        <f t="shared" si="1"/>
        <v>2.5000000000000001E-2</v>
      </c>
      <c r="K5" s="2">
        <f t="shared" si="2"/>
        <v>5.6899999999999997E-3</v>
      </c>
      <c r="L5" s="1" t="str">
        <f t="shared" si="5"/>
        <v>FASZA</v>
      </c>
      <c r="M5" s="1">
        <f t="shared" si="6"/>
        <v>4.3899999999999997</v>
      </c>
      <c r="N5" s="1">
        <f t="shared" si="3"/>
        <v>3.4200000000000001E-2</v>
      </c>
      <c r="O5" s="1">
        <f t="shared" si="7"/>
        <v>34.409999999999997</v>
      </c>
      <c r="P5" s="10" t="s">
        <v>11</v>
      </c>
      <c r="Q5" s="8">
        <v>0.05</v>
      </c>
      <c r="R5" s="8"/>
    </row>
    <row r="6" spans="1:18" x14ac:dyDescent="0.25">
      <c r="A6" s="4">
        <v>0.09</v>
      </c>
      <c r="B6" s="4">
        <v>0.108</v>
      </c>
      <c r="C6" s="4">
        <v>6.4000000000000003E-3</v>
      </c>
      <c r="D6" s="4">
        <v>1.6E-2</v>
      </c>
      <c r="E6" s="4">
        <v>2.76</v>
      </c>
      <c r="F6" s="4">
        <v>7000</v>
      </c>
      <c r="G6" s="1"/>
      <c r="H6" s="1">
        <f t="shared" si="4"/>
        <v>4704</v>
      </c>
      <c r="I6" s="1">
        <f t="shared" si="0"/>
        <v>649.15200000000004</v>
      </c>
      <c r="J6" s="1">
        <f t="shared" si="1"/>
        <v>3.2000000000000001E-2</v>
      </c>
      <c r="K6" s="2">
        <f t="shared" si="2"/>
        <v>9.2499999999999995E-3</v>
      </c>
      <c r="L6" s="1" t="str">
        <f t="shared" si="5"/>
        <v>FASZA</v>
      </c>
      <c r="M6" s="1">
        <f t="shared" si="6"/>
        <v>3.45</v>
      </c>
      <c r="N6" s="1">
        <f t="shared" si="3"/>
        <v>5.5500000000000001E-2</v>
      </c>
      <c r="O6" s="1">
        <f t="shared" si="7"/>
        <v>43.51</v>
      </c>
      <c r="P6" s="9" t="s">
        <v>12</v>
      </c>
      <c r="Q6" s="8">
        <v>6</v>
      </c>
      <c r="R6" s="8"/>
    </row>
    <row r="7" spans="1:18" x14ac:dyDescent="0.25">
      <c r="A7" s="4">
        <v>0.1</v>
      </c>
      <c r="B7" s="4">
        <v>0.115</v>
      </c>
      <c r="C7" s="4">
        <v>7.9000000000000008E-3</v>
      </c>
      <c r="D7" s="4">
        <v>0.02</v>
      </c>
      <c r="E7" s="4">
        <v>2.23</v>
      </c>
      <c r="F7" s="4">
        <v>6000</v>
      </c>
      <c r="G7" s="1"/>
      <c r="H7" s="1">
        <f t="shared" si="4"/>
        <v>4032.0000000000005</v>
      </c>
      <c r="I7" s="1">
        <f t="shared" si="0"/>
        <v>449.56799999999998</v>
      </c>
      <c r="J7" s="1">
        <f t="shared" si="1"/>
        <v>3.95E-2</v>
      </c>
      <c r="K7" s="2">
        <f t="shared" si="2"/>
        <v>1.3349999999999999E-2</v>
      </c>
      <c r="L7" s="1" t="str">
        <f t="shared" si="5"/>
        <v>FASZA</v>
      </c>
      <c r="M7" s="1">
        <f t="shared" si="6"/>
        <v>2.95</v>
      </c>
      <c r="N7" s="1">
        <f t="shared" si="3"/>
        <v>8.0100000000000005E-2</v>
      </c>
      <c r="O7" s="1">
        <f t="shared" si="7"/>
        <v>53.82</v>
      </c>
      <c r="P7" s="9"/>
      <c r="Q7" s="8"/>
      <c r="R7" s="1"/>
    </row>
    <row r="8" spans="1:18" x14ac:dyDescent="0.25">
      <c r="A8" s="4">
        <v>0.11</v>
      </c>
      <c r="B8" s="4">
        <v>0.13</v>
      </c>
      <c r="C8" s="4">
        <v>9.4999999999999998E-3</v>
      </c>
      <c r="D8" s="4">
        <v>2.4E-2</v>
      </c>
      <c r="E8" s="4">
        <v>1.84</v>
      </c>
      <c r="F8" s="4">
        <v>5000</v>
      </c>
      <c r="G8" s="1"/>
      <c r="H8" s="1">
        <f t="shared" si="4"/>
        <v>3360</v>
      </c>
      <c r="I8" s="1">
        <f t="shared" si="0"/>
        <v>309.12</v>
      </c>
      <c r="J8" s="1">
        <f t="shared" si="1"/>
        <v>4.7500000000000001E-2</v>
      </c>
      <c r="K8" s="2">
        <f t="shared" si="2"/>
        <v>1.941E-2</v>
      </c>
      <c r="L8" s="1" t="str">
        <f t="shared" si="5"/>
        <v>FASZA</v>
      </c>
      <c r="M8" s="1">
        <f t="shared" si="6"/>
        <v>2.44</v>
      </c>
      <c r="N8" s="1">
        <f t="shared" si="3"/>
        <v>0.11650000000000001</v>
      </c>
      <c r="O8" s="1">
        <f t="shared" si="7"/>
        <v>65.209999999999994</v>
      </c>
      <c r="P8" s="9" t="s">
        <v>15</v>
      </c>
      <c r="Q8" s="11">
        <f>tekercs_a*tekercs_b*0.84</f>
        <v>0.67200000000000004</v>
      </c>
      <c r="R8" s="1"/>
    </row>
    <row r="9" spans="1:18" x14ac:dyDescent="0.25">
      <c r="A9" s="4">
        <v>0.12</v>
      </c>
      <c r="B9" s="4">
        <v>0.14000000000000001</v>
      </c>
      <c r="C9" s="4">
        <v>1.1299999999999999E-2</v>
      </c>
      <c r="D9" s="4">
        <v>2.9000000000000001E-2</v>
      </c>
      <c r="E9" s="4">
        <v>1.55</v>
      </c>
      <c r="F9" s="4">
        <v>4400</v>
      </c>
      <c r="G9" s="1"/>
      <c r="H9" s="1">
        <f t="shared" si="4"/>
        <v>2956.8</v>
      </c>
      <c r="I9" s="1">
        <f t="shared" si="0"/>
        <v>229.15199999999999</v>
      </c>
      <c r="J9" s="1">
        <f t="shared" si="1"/>
        <v>5.6500000000000002E-2</v>
      </c>
      <c r="K9" s="2">
        <f t="shared" si="2"/>
        <v>2.6189999999999998E-2</v>
      </c>
      <c r="L9" s="1" t="str">
        <f t="shared" si="5"/>
        <v>FASZA</v>
      </c>
      <c r="M9" s="1">
        <f t="shared" si="6"/>
        <v>2.15</v>
      </c>
      <c r="N9" s="1">
        <f t="shared" si="3"/>
        <v>0.15719999999999998</v>
      </c>
      <c r="O9" s="1">
        <f t="shared" si="7"/>
        <v>77.430000000000007</v>
      </c>
      <c r="P9" s="3"/>
      <c r="Q9" s="1"/>
      <c r="R9" s="1"/>
    </row>
    <row r="10" spans="1:18" x14ac:dyDescent="0.25">
      <c r="A10" s="4">
        <v>0.13</v>
      </c>
      <c r="B10" s="4">
        <v>0.15</v>
      </c>
      <c r="C10" s="4">
        <v>1.3299999999999999E-2</v>
      </c>
      <c r="D10" s="4">
        <v>3.4000000000000002E-2</v>
      </c>
      <c r="E10" s="4">
        <v>1.32</v>
      </c>
      <c r="F10" s="4">
        <v>3600</v>
      </c>
      <c r="G10" s="1"/>
      <c r="H10" s="1">
        <f t="shared" si="4"/>
        <v>2419.2000000000003</v>
      </c>
      <c r="I10" s="1">
        <f t="shared" si="0"/>
        <v>159.66720000000001</v>
      </c>
      <c r="J10" s="1">
        <f t="shared" si="1"/>
        <v>6.6500000000000004E-2</v>
      </c>
      <c r="K10" s="2">
        <f t="shared" si="2"/>
        <v>3.7580000000000002E-2</v>
      </c>
      <c r="L10" s="1" t="str">
        <f>IF(K10&lt;J10,"FASZA","LEÉG")</f>
        <v>FASZA</v>
      </c>
      <c r="M10" s="1">
        <f t="shared" si="6"/>
        <v>1.76</v>
      </c>
      <c r="N10" s="1">
        <f t="shared" si="3"/>
        <v>0.22549999999999998</v>
      </c>
      <c r="O10" s="1">
        <f t="shared" si="7"/>
        <v>90.91</v>
      </c>
      <c r="P10" s="3"/>
      <c r="Q10" s="1"/>
      <c r="R10" s="1"/>
    </row>
    <row r="11" spans="1:18" x14ac:dyDescent="0.25">
      <c r="A11" s="4">
        <v>0.14000000000000001</v>
      </c>
      <c r="B11" s="4">
        <v>0.16</v>
      </c>
      <c r="C11" s="4">
        <v>1.54E-2</v>
      </c>
      <c r="D11" s="4">
        <v>3.9E-2</v>
      </c>
      <c r="E11" s="4">
        <v>1.1399999999999999</v>
      </c>
      <c r="F11" s="4">
        <v>3200</v>
      </c>
      <c r="G11" s="1"/>
      <c r="H11" s="1">
        <f t="shared" si="4"/>
        <v>2150.4</v>
      </c>
      <c r="I11" s="1">
        <f t="shared" si="0"/>
        <v>122.5728</v>
      </c>
      <c r="J11" s="1">
        <f t="shared" si="1"/>
        <v>7.6999999999999999E-2</v>
      </c>
      <c r="K11" s="2">
        <f t="shared" si="2"/>
        <v>4.8960000000000004E-2</v>
      </c>
      <c r="L11" s="1" t="str">
        <f t="shared" si="5"/>
        <v>FASZA</v>
      </c>
      <c r="M11" s="1">
        <f t="shared" si="6"/>
        <v>1.57</v>
      </c>
      <c r="N11" s="1">
        <f t="shared" si="3"/>
        <v>0.29380000000000001</v>
      </c>
      <c r="O11" s="1">
        <f t="shared" si="7"/>
        <v>105.28</v>
      </c>
      <c r="P11" s="3"/>
      <c r="Q11" s="1"/>
      <c r="R11" s="1"/>
    </row>
    <row r="12" spans="1:18" x14ac:dyDescent="0.25">
      <c r="A12" s="4">
        <v>0.15</v>
      </c>
      <c r="B12" s="4">
        <v>0.17</v>
      </c>
      <c r="C12" s="4">
        <v>1.77E-2</v>
      </c>
      <c r="D12" s="4">
        <v>4.4999999999999998E-2</v>
      </c>
      <c r="E12" s="4">
        <v>0.99</v>
      </c>
      <c r="F12" s="4">
        <v>2800</v>
      </c>
      <c r="G12" s="1"/>
      <c r="H12" s="1">
        <f t="shared" si="4"/>
        <v>1881.6000000000001</v>
      </c>
      <c r="I12" s="1">
        <f t="shared" si="0"/>
        <v>93.139200000000002</v>
      </c>
      <c r="J12" s="1">
        <f t="shared" si="1"/>
        <v>8.8499999999999995E-2</v>
      </c>
      <c r="K12" s="2">
        <f t="shared" si="2"/>
        <v>6.4419999999999991E-2</v>
      </c>
      <c r="L12" s="1" t="str">
        <f t="shared" si="5"/>
        <v>FASZA</v>
      </c>
      <c r="M12" s="1">
        <f t="shared" si="6"/>
        <v>1.37</v>
      </c>
      <c r="N12" s="1">
        <f t="shared" si="3"/>
        <v>0.3866</v>
      </c>
      <c r="O12" s="1">
        <f t="shared" si="7"/>
        <v>121.21</v>
      </c>
      <c r="P12" s="3"/>
      <c r="Q12" s="1"/>
      <c r="R12" s="1"/>
    </row>
    <row r="13" spans="1:18" x14ac:dyDescent="0.25">
      <c r="A13" s="4">
        <v>0.16</v>
      </c>
      <c r="B13" s="4">
        <v>0.18</v>
      </c>
      <c r="C13" s="4">
        <v>2.1100000000000001E-2</v>
      </c>
      <c r="D13" s="4">
        <v>5.0999999999999997E-2</v>
      </c>
      <c r="E13" s="4">
        <v>0.87</v>
      </c>
      <c r="F13" s="4">
        <v>2500</v>
      </c>
      <c r="G13" s="1"/>
      <c r="H13" s="1">
        <f t="shared" si="4"/>
        <v>1680</v>
      </c>
      <c r="I13" s="1">
        <f t="shared" si="0"/>
        <v>73.08</v>
      </c>
      <c r="J13" s="1">
        <f t="shared" si="1"/>
        <v>0.1055</v>
      </c>
      <c r="K13" s="2">
        <f t="shared" si="2"/>
        <v>8.2110000000000002E-2</v>
      </c>
      <c r="L13" s="1" t="str">
        <f t="shared" si="5"/>
        <v>FASZA</v>
      </c>
      <c r="M13" s="1">
        <f t="shared" si="6"/>
        <v>1.28</v>
      </c>
      <c r="N13" s="1">
        <f t="shared" si="3"/>
        <v>0.49269999999999997</v>
      </c>
      <c r="O13" s="1">
        <f t="shared" si="7"/>
        <v>137.94</v>
      </c>
      <c r="P13" s="3"/>
      <c r="Q13" s="1"/>
      <c r="R13" s="1"/>
    </row>
    <row r="14" spans="1:18" x14ac:dyDescent="0.25">
      <c r="A14" s="4">
        <v>0.17</v>
      </c>
      <c r="B14" s="4">
        <v>0.19</v>
      </c>
      <c r="C14" s="4">
        <v>2.2700000000000001E-2</v>
      </c>
      <c r="D14" s="4">
        <v>5.8000000000000003E-2</v>
      </c>
      <c r="E14" s="4">
        <v>0.77300000000000002</v>
      </c>
      <c r="F14" s="4">
        <v>2250</v>
      </c>
      <c r="G14" s="1"/>
      <c r="H14" s="1">
        <f t="shared" si="4"/>
        <v>1512</v>
      </c>
      <c r="I14" s="1">
        <f t="shared" si="0"/>
        <v>58.438800000000001</v>
      </c>
      <c r="J14" s="1">
        <f t="shared" si="1"/>
        <v>0.1135</v>
      </c>
      <c r="K14" s="2">
        <f t="shared" si="2"/>
        <v>0.10267999999999999</v>
      </c>
      <c r="L14" s="1" t="str">
        <f t="shared" si="5"/>
        <v>FASZA</v>
      </c>
      <c r="M14" s="1">
        <f t="shared" si="6"/>
        <v>1.1000000000000001</v>
      </c>
      <c r="N14" s="1">
        <f t="shared" si="3"/>
        <v>0.61609999999999998</v>
      </c>
      <c r="O14" s="1">
        <f t="shared" si="7"/>
        <v>155.25</v>
      </c>
      <c r="P14" s="1"/>
      <c r="Q14" s="1"/>
      <c r="R14" s="1"/>
    </row>
    <row r="15" spans="1:18" x14ac:dyDescent="0.25">
      <c r="A15" s="4">
        <v>0.18</v>
      </c>
      <c r="B15" s="4">
        <v>0.2</v>
      </c>
      <c r="C15" s="4">
        <v>2.5399999999999999E-2</v>
      </c>
      <c r="D15" s="4">
        <v>6.5000000000000002E-2</v>
      </c>
      <c r="E15" s="4">
        <v>0.68899999999999995</v>
      </c>
      <c r="F15" s="4">
        <v>2000</v>
      </c>
      <c r="G15" s="1"/>
      <c r="H15" s="1">
        <f t="shared" si="4"/>
        <v>1344</v>
      </c>
      <c r="I15" s="1">
        <f t="shared" si="0"/>
        <v>46.300800000000002</v>
      </c>
      <c r="J15" s="1">
        <f t="shared" si="1"/>
        <v>0.127</v>
      </c>
      <c r="K15" s="2">
        <f t="shared" si="2"/>
        <v>0.12959000000000001</v>
      </c>
      <c r="L15" s="1" t="str">
        <f t="shared" si="5"/>
        <v>LEÉG</v>
      </c>
      <c r="M15" s="1">
        <f t="shared" si="6"/>
        <v>0.98</v>
      </c>
      <c r="N15" s="1">
        <f t="shared" si="3"/>
        <v>0.77759999999999996</v>
      </c>
      <c r="O15" s="1">
        <f t="shared" si="7"/>
        <v>174.16</v>
      </c>
      <c r="P15" s="1"/>
      <c r="Q15" s="1"/>
      <c r="R15" s="1"/>
    </row>
    <row r="16" spans="1:18" x14ac:dyDescent="0.25">
      <c r="A16" s="4">
        <v>0.19</v>
      </c>
      <c r="B16" s="4">
        <v>0.21</v>
      </c>
      <c r="C16" s="4">
        <v>2.8400000000000002E-2</v>
      </c>
      <c r="D16" s="4">
        <v>7.1999999999999995E-2</v>
      </c>
      <c r="E16" s="4">
        <v>0.61899999999999999</v>
      </c>
      <c r="F16" s="4">
        <v>1800</v>
      </c>
      <c r="G16" s="1"/>
      <c r="H16" s="1">
        <f t="shared" si="4"/>
        <v>1209.6000000000001</v>
      </c>
      <c r="I16" s="1">
        <f t="shared" si="0"/>
        <v>37.43712</v>
      </c>
      <c r="J16" s="1">
        <f t="shared" si="1"/>
        <v>0.14199999999999999</v>
      </c>
      <c r="K16" s="2">
        <f t="shared" si="2"/>
        <v>0.16027000000000002</v>
      </c>
      <c r="L16" s="1" t="str">
        <f t="shared" si="5"/>
        <v>LEÉG</v>
      </c>
      <c r="M16" s="1">
        <f t="shared" si="6"/>
        <v>0.88</v>
      </c>
      <c r="N16" s="1">
        <f t="shared" si="3"/>
        <v>0.9617</v>
      </c>
      <c r="O16" s="1">
        <f t="shared" si="7"/>
        <v>193.86</v>
      </c>
      <c r="P16" s="1"/>
      <c r="Q16" s="1"/>
      <c r="R16" s="1"/>
    </row>
    <row r="17" spans="1:18" x14ac:dyDescent="0.25">
      <c r="A17" s="4">
        <v>0.2</v>
      </c>
      <c r="B17" s="4">
        <v>0.22</v>
      </c>
      <c r="C17" s="4">
        <v>3.1399999999999997E-2</v>
      </c>
      <c r="D17" s="4">
        <v>0.08</v>
      </c>
      <c r="E17" s="4">
        <v>0.55700000000000005</v>
      </c>
      <c r="F17" s="4">
        <v>1560</v>
      </c>
      <c r="G17" s="1"/>
      <c r="H17" s="1">
        <f t="shared" si="4"/>
        <v>1048.3200000000002</v>
      </c>
      <c r="I17" s="1">
        <f t="shared" si="0"/>
        <v>29.195709999999998</v>
      </c>
      <c r="J17" s="1">
        <f t="shared" si="1"/>
        <v>0.157</v>
      </c>
      <c r="K17" s="2">
        <f t="shared" si="2"/>
        <v>0.20551</v>
      </c>
      <c r="L17" s="1" t="str">
        <f t="shared" si="5"/>
        <v>LEÉG</v>
      </c>
      <c r="M17" s="1">
        <f t="shared" si="6"/>
        <v>0.76</v>
      </c>
      <c r="N17" s="1">
        <f t="shared" si="3"/>
        <v>1.2331000000000001</v>
      </c>
      <c r="O17" s="1">
        <f t="shared" si="7"/>
        <v>215.44</v>
      </c>
      <c r="P17" s="1"/>
      <c r="Q17" s="1"/>
      <c r="R17" s="1"/>
    </row>
    <row r="18" spans="1:18" x14ac:dyDescent="0.25">
      <c r="A18" s="4">
        <v>0.25</v>
      </c>
      <c r="B18" s="4">
        <v>0.27</v>
      </c>
      <c r="C18" s="4">
        <v>4.9000000000000002E-2</v>
      </c>
      <c r="D18" s="4">
        <v>0.125</v>
      </c>
      <c r="E18" s="4">
        <v>0.35699999999999998</v>
      </c>
      <c r="F18" s="4">
        <v>1100</v>
      </c>
      <c r="G18" s="1"/>
      <c r="H18" s="1">
        <f t="shared" si="4"/>
        <v>739.2</v>
      </c>
      <c r="I18" s="1">
        <f t="shared" si="0"/>
        <v>13.19472</v>
      </c>
      <c r="J18" s="1">
        <f t="shared" si="1"/>
        <v>0.245</v>
      </c>
      <c r="K18" s="2">
        <f t="shared" si="2"/>
        <v>0.45473000000000002</v>
      </c>
      <c r="L18" s="1" t="str">
        <f t="shared" si="5"/>
        <v>LEÉG</v>
      </c>
      <c r="M18" s="1">
        <f t="shared" si="6"/>
        <v>0.53</v>
      </c>
      <c r="N18" s="1">
        <f t="shared" si="3"/>
        <v>2.7284000000000002</v>
      </c>
      <c r="O18" s="1">
        <f t="shared" si="7"/>
        <v>336.13</v>
      </c>
      <c r="P18" s="1"/>
      <c r="Q18" s="1"/>
      <c r="R18" s="1"/>
    </row>
    <row r="19" spans="1:18" x14ac:dyDescent="0.25">
      <c r="A19" s="4">
        <v>0.3</v>
      </c>
      <c r="B19" s="4">
        <v>0.33</v>
      </c>
      <c r="C19" s="4">
        <v>7.0999999999999994E-2</v>
      </c>
      <c r="D19" s="4">
        <v>0.18</v>
      </c>
      <c r="E19" s="4">
        <v>0.248</v>
      </c>
      <c r="F19" s="4">
        <v>770</v>
      </c>
      <c r="G19" s="1"/>
      <c r="H19" s="1">
        <f t="shared" si="4"/>
        <v>517.44000000000005</v>
      </c>
      <c r="I19" s="1">
        <f t="shared" si="0"/>
        <v>6.4162499999999998</v>
      </c>
      <c r="J19" s="1">
        <f t="shared" si="1"/>
        <v>0.35499999999999998</v>
      </c>
      <c r="K19" s="2">
        <f t="shared" si="2"/>
        <v>0.93512999999999991</v>
      </c>
      <c r="L19" s="1" t="str">
        <f t="shared" si="5"/>
        <v>LEÉG</v>
      </c>
      <c r="M19" s="1">
        <f t="shared" si="6"/>
        <v>0.37</v>
      </c>
      <c r="N19" s="1">
        <f t="shared" si="3"/>
        <v>5.6107999999999993</v>
      </c>
      <c r="O19" s="1">
        <f t="shared" si="7"/>
        <v>483.87</v>
      </c>
      <c r="P19" s="1"/>
      <c r="Q19" s="1"/>
      <c r="R19" s="1"/>
    </row>
    <row r="20" spans="1:18" x14ac:dyDescent="0.25">
      <c r="A20" s="4">
        <v>0.35</v>
      </c>
      <c r="B20" s="4">
        <v>0.38</v>
      </c>
      <c r="C20" s="4">
        <v>9.6000000000000002E-2</v>
      </c>
      <c r="D20" s="4">
        <v>0.245</v>
      </c>
      <c r="E20" s="4">
        <v>0.18240000000000001</v>
      </c>
      <c r="F20" s="4">
        <v>580</v>
      </c>
      <c r="G20" s="1"/>
      <c r="H20" s="1">
        <f t="shared" si="4"/>
        <v>389.76000000000005</v>
      </c>
      <c r="I20" s="1">
        <f t="shared" si="0"/>
        <v>3.5546099999999998</v>
      </c>
      <c r="J20" s="1">
        <f t="shared" si="1"/>
        <v>0.48</v>
      </c>
      <c r="K20" s="2">
        <f t="shared" si="2"/>
        <v>1.6879500000000001</v>
      </c>
      <c r="L20" s="1" t="str">
        <f t="shared" si="5"/>
        <v>LEÉG</v>
      </c>
      <c r="M20" s="1">
        <f t="shared" si="6"/>
        <v>0.28000000000000003</v>
      </c>
      <c r="N20" s="1">
        <f t="shared" si="3"/>
        <v>10.127700000000001</v>
      </c>
      <c r="O20" s="1">
        <f t="shared" si="7"/>
        <v>657.89</v>
      </c>
      <c r="P20" s="1"/>
      <c r="Q20" s="1"/>
      <c r="R20" s="1"/>
    </row>
    <row r="21" spans="1:18" x14ac:dyDescent="0.25">
      <c r="A21" s="4">
        <v>0.4</v>
      </c>
      <c r="B21" s="4">
        <v>0.43</v>
      </c>
      <c r="C21" s="4">
        <v>0.126</v>
      </c>
      <c r="D21" s="4">
        <v>0.32</v>
      </c>
      <c r="E21" s="4">
        <v>0.1396</v>
      </c>
      <c r="F21" s="4">
        <v>450</v>
      </c>
      <c r="G21" s="1"/>
      <c r="H21" s="1">
        <f t="shared" si="4"/>
        <v>302.40000000000003</v>
      </c>
      <c r="I21" s="1">
        <f t="shared" si="0"/>
        <v>2.1107499999999999</v>
      </c>
      <c r="J21" s="1">
        <f t="shared" si="1"/>
        <v>0.63</v>
      </c>
      <c r="K21" s="2">
        <f t="shared" si="2"/>
        <v>2.8426</v>
      </c>
      <c r="L21" s="1" t="str">
        <f t="shared" si="5"/>
        <v>LEÉG</v>
      </c>
      <c r="M21" s="1">
        <f t="shared" si="6"/>
        <v>0.22</v>
      </c>
      <c r="N21" s="1">
        <f t="shared" si="3"/>
        <v>17.055599999999998</v>
      </c>
      <c r="O21" s="1">
        <f t="shared" si="7"/>
        <v>859.6</v>
      </c>
      <c r="P21" s="1"/>
      <c r="Q21" s="1"/>
      <c r="R21" s="1"/>
    </row>
    <row r="22" spans="1:18" x14ac:dyDescent="0.25">
      <c r="A22" s="4">
        <v>0.45</v>
      </c>
      <c r="B22" s="4">
        <v>0.48</v>
      </c>
      <c r="C22" s="4">
        <v>0.159</v>
      </c>
      <c r="D22" s="4">
        <v>0.40500000000000003</v>
      </c>
      <c r="E22" s="4">
        <v>0.1103</v>
      </c>
      <c r="F22" s="4">
        <v>370</v>
      </c>
      <c r="G22" s="1"/>
      <c r="H22" s="1">
        <f t="shared" si="4"/>
        <v>248.64000000000001</v>
      </c>
      <c r="I22" s="1">
        <f t="shared" si="0"/>
        <v>1.37124</v>
      </c>
      <c r="J22" s="1">
        <f t="shared" si="1"/>
        <v>0.79500000000000004</v>
      </c>
      <c r="K22" s="2">
        <f t="shared" si="2"/>
        <v>4.37561</v>
      </c>
      <c r="L22" s="1" t="str">
        <f t="shared" si="5"/>
        <v>LEÉG</v>
      </c>
      <c r="M22" s="1">
        <f t="shared" si="6"/>
        <v>0.18</v>
      </c>
      <c r="N22" s="1">
        <f t="shared" si="3"/>
        <v>26.253699999999998</v>
      </c>
      <c r="O22" s="1">
        <f t="shared" si="7"/>
        <v>1087.95</v>
      </c>
      <c r="P22" s="1"/>
      <c r="Q22" s="1"/>
      <c r="R22" s="1"/>
    </row>
    <row r="23" spans="1:18" x14ac:dyDescent="0.25">
      <c r="A23" s="4">
        <v>0.5</v>
      </c>
      <c r="B23" s="4">
        <v>0.54</v>
      </c>
      <c r="C23" s="4">
        <v>0.19600000000000001</v>
      </c>
      <c r="D23" s="4">
        <v>0.5</v>
      </c>
      <c r="E23" s="4">
        <v>8.9399999999999993E-2</v>
      </c>
      <c r="F23" s="4">
        <v>300</v>
      </c>
      <c r="G23" s="1"/>
      <c r="H23" s="1">
        <f t="shared" si="4"/>
        <v>201.60000000000002</v>
      </c>
      <c r="I23" s="1">
        <f t="shared" si="0"/>
        <v>0.90115000000000001</v>
      </c>
      <c r="J23" s="1">
        <f t="shared" si="1"/>
        <v>0.98</v>
      </c>
      <c r="K23" s="2">
        <f t="shared" si="2"/>
        <v>6.6581599999999996</v>
      </c>
      <c r="L23" s="1" t="str">
        <f t="shared" si="5"/>
        <v>LEÉG</v>
      </c>
      <c r="M23" s="1">
        <f t="shared" si="6"/>
        <v>0.14000000000000001</v>
      </c>
      <c r="N23" s="1">
        <f t="shared" si="3"/>
        <v>39.949000000000005</v>
      </c>
      <c r="O23" s="1">
        <f t="shared" si="7"/>
        <v>1342.28</v>
      </c>
      <c r="P23" s="1"/>
      <c r="Q23" s="1"/>
      <c r="R23" s="1"/>
    </row>
    <row r="24" spans="1:18" x14ac:dyDescent="0.25">
      <c r="A24" s="4">
        <v>0.55000000000000004</v>
      </c>
      <c r="B24" s="4">
        <v>0.59</v>
      </c>
      <c r="C24" s="4">
        <v>0.23799999999999999</v>
      </c>
      <c r="D24" s="4">
        <v>0.72</v>
      </c>
      <c r="E24" s="4">
        <v>6.2100000000000002E-2</v>
      </c>
      <c r="F24" s="4">
        <v>210</v>
      </c>
      <c r="G24" s="1"/>
      <c r="H24" s="1">
        <f t="shared" si="4"/>
        <v>141.12</v>
      </c>
      <c r="I24" s="1">
        <f t="shared" si="0"/>
        <v>0.43817</v>
      </c>
      <c r="J24" s="1">
        <f t="shared" si="1"/>
        <v>1.19</v>
      </c>
      <c r="K24" s="2">
        <f t="shared" si="2"/>
        <v>13.69332</v>
      </c>
      <c r="L24" s="1" t="str">
        <f t="shared" si="5"/>
        <v>LEÉG</v>
      </c>
      <c r="M24" s="1">
        <f t="shared" si="6"/>
        <v>0.08</v>
      </c>
      <c r="N24" s="1">
        <f t="shared" si="3"/>
        <v>82.16</v>
      </c>
      <c r="O24" s="1">
        <f t="shared" si="7"/>
        <v>1932.4</v>
      </c>
      <c r="P24" s="1"/>
      <c r="Q24" s="1"/>
      <c r="R24" s="1"/>
    </row>
    <row r="25" spans="1:18" x14ac:dyDescent="0.25">
      <c r="A25" s="4">
        <v>0.6</v>
      </c>
      <c r="B25" s="4">
        <v>0.64</v>
      </c>
      <c r="C25" s="4">
        <v>0.28299999999999997</v>
      </c>
      <c r="D25" s="4">
        <v>0.72</v>
      </c>
      <c r="E25" s="4">
        <v>6.2100000000000002E-2</v>
      </c>
      <c r="F25" s="4">
        <v>210</v>
      </c>
      <c r="G25" s="1"/>
      <c r="H25" s="1">
        <f t="shared" si="4"/>
        <v>141.12</v>
      </c>
      <c r="I25" s="1">
        <f t="shared" si="0"/>
        <v>0.43817</v>
      </c>
      <c r="J25" s="1">
        <f t="shared" si="1"/>
        <v>1.415</v>
      </c>
      <c r="K25" s="2">
        <f t="shared" si="2"/>
        <v>13.69332</v>
      </c>
      <c r="L25" s="1" t="str">
        <f t="shared" si="5"/>
        <v>LEÉG</v>
      </c>
      <c r="M25" s="1">
        <f t="shared" si="6"/>
        <v>0.1</v>
      </c>
      <c r="N25" s="1">
        <f t="shared" si="3"/>
        <v>82.16</v>
      </c>
      <c r="O25" s="1">
        <f t="shared" si="7"/>
        <v>1932.4</v>
      </c>
      <c r="P25" s="1"/>
      <c r="Q25" s="1"/>
      <c r="R25" s="1"/>
    </row>
    <row r="26" spans="1:18" x14ac:dyDescent="0.25">
      <c r="A26" s="4">
        <v>0.65</v>
      </c>
      <c r="B26" s="4">
        <v>0.69</v>
      </c>
      <c r="C26" s="4">
        <v>0.33400000000000002</v>
      </c>
      <c r="D26" s="4">
        <v>0.84499999999999997</v>
      </c>
      <c r="E26" s="4">
        <v>5.62E-2</v>
      </c>
      <c r="F26" s="4">
        <v>180</v>
      </c>
      <c r="G26" s="1"/>
      <c r="H26" s="1">
        <f t="shared" si="4"/>
        <v>120.96000000000001</v>
      </c>
      <c r="I26" s="1">
        <f t="shared" si="0"/>
        <v>0.33989000000000003</v>
      </c>
      <c r="J26" s="1">
        <f t="shared" si="1"/>
        <v>1.67</v>
      </c>
      <c r="K26" s="2">
        <f t="shared" si="2"/>
        <v>17.65278</v>
      </c>
      <c r="L26" s="1" t="str">
        <f t="shared" si="5"/>
        <v>LEÉG</v>
      </c>
      <c r="M26" s="1">
        <f t="shared" si="6"/>
        <v>0.09</v>
      </c>
      <c r="N26" s="1">
        <f t="shared" si="3"/>
        <v>105.91670000000001</v>
      </c>
      <c r="O26" s="1">
        <f t="shared" si="7"/>
        <v>2135.2800000000002</v>
      </c>
      <c r="P26" s="1"/>
      <c r="Q26" s="1"/>
      <c r="R26" s="1"/>
    </row>
    <row r="27" spans="1:18" x14ac:dyDescent="0.25">
      <c r="A27" s="4">
        <v>0.7</v>
      </c>
      <c r="B27" s="4">
        <v>0.74</v>
      </c>
      <c r="C27" s="4">
        <v>0.38500000000000001</v>
      </c>
      <c r="D27" s="4">
        <v>0.98</v>
      </c>
      <c r="E27" s="4">
        <v>4.5499999999999999E-2</v>
      </c>
      <c r="F27" s="4">
        <v>160</v>
      </c>
      <c r="G27" s="1"/>
      <c r="H27" s="1">
        <f t="shared" si="4"/>
        <v>107.52000000000001</v>
      </c>
      <c r="I27" s="1">
        <f t="shared" si="0"/>
        <v>0.24460000000000001</v>
      </c>
      <c r="J27" s="1">
        <f t="shared" si="1"/>
        <v>1.925</v>
      </c>
      <c r="K27" s="2">
        <f t="shared" si="2"/>
        <v>24.52985</v>
      </c>
      <c r="L27" s="1" t="str">
        <f t="shared" si="5"/>
        <v>LEÉG</v>
      </c>
      <c r="M27" s="1">
        <f t="shared" si="6"/>
        <v>7.0000000000000007E-2</v>
      </c>
      <c r="N27" s="1">
        <f t="shared" si="3"/>
        <v>147.17910000000001</v>
      </c>
      <c r="O27" s="1">
        <f t="shared" si="7"/>
        <v>2637.44</v>
      </c>
      <c r="P27" s="1"/>
      <c r="Q27" s="1"/>
      <c r="R27" s="1"/>
    </row>
    <row r="28" spans="1:18" x14ac:dyDescent="0.25">
      <c r="A28" s="4">
        <v>0.75</v>
      </c>
      <c r="B28" s="4">
        <v>0.79</v>
      </c>
      <c r="C28" s="4">
        <v>0.44400000000000001</v>
      </c>
      <c r="D28" s="4">
        <v>1.125</v>
      </c>
      <c r="E28" s="4">
        <v>3.95E-2</v>
      </c>
      <c r="F28" s="4">
        <v>140</v>
      </c>
      <c r="G28" s="1"/>
      <c r="H28" s="1">
        <f t="shared" si="4"/>
        <v>94.080000000000013</v>
      </c>
      <c r="I28" s="1">
        <f t="shared" si="0"/>
        <v>0.18579999999999999</v>
      </c>
      <c r="J28" s="1">
        <f t="shared" si="1"/>
        <v>2.2200000000000002</v>
      </c>
      <c r="K28" s="2">
        <f t="shared" si="2"/>
        <v>32.292790000000004</v>
      </c>
      <c r="L28" s="1" t="str">
        <f t="shared" si="5"/>
        <v>LEÉG</v>
      </c>
      <c r="M28" s="1">
        <f t="shared" si="6"/>
        <v>0.06</v>
      </c>
      <c r="N28" s="1">
        <f t="shared" si="3"/>
        <v>193.7568</v>
      </c>
      <c r="O28" s="1">
        <f t="shared" si="7"/>
        <v>3038.1</v>
      </c>
      <c r="P28" s="1"/>
      <c r="Q28" s="1"/>
      <c r="R28" s="1"/>
    </row>
    <row r="29" spans="1:18" x14ac:dyDescent="0.25">
      <c r="A29" s="4">
        <v>0.8</v>
      </c>
      <c r="B29" s="4">
        <v>0.84</v>
      </c>
      <c r="C29" s="4">
        <v>0.504</v>
      </c>
      <c r="D29" s="4">
        <v>1.28</v>
      </c>
      <c r="E29" s="4">
        <v>3.4799999999999998E-2</v>
      </c>
      <c r="F29" s="4">
        <v>120</v>
      </c>
      <c r="G29" s="1"/>
      <c r="H29" s="1">
        <f t="shared" si="4"/>
        <v>80.64</v>
      </c>
      <c r="I29" s="1">
        <f t="shared" si="0"/>
        <v>0.14030999999999999</v>
      </c>
      <c r="J29" s="1">
        <f t="shared" si="1"/>
        <v>2.52</v>
      </c>
      <c r="K29" s="2">
        <f t="shared" si="2"/>
        <v>42.762460000000004</v>
      </c>
      <c r="L29" s="1" t="str">
        <f t="shared" si="5"/>
        <v>LEÉG</v>
      </c>
      <c r="M29" s="1">
        <f t="shared" si="6"/>
        <v>0.05</v>
      </c>
      <c r="N29" s="1">
        <f t="shared" si="3"/>
        <v>256.57479999999998</v>
      </c>
      <c r="O29" s="1">
        <f t="shared" si="7"/>
        <v>3448.36</v>
      </c>
      <c r="P29" s="1"/>
      <c r="Q29" s="1"/>
      <c r="R29" s="1"/>
    </row>
    <row r="30" spans="1:18" x14ac:dyDescent="0.25">
      <c r="A30" s="4">
        <v>0.85</v>
      </c>
      <c r="B30" s="4">
        <v>0.9</v>
      </c>
      <c r="C30" s="4">
        <v>0.56999999999999995</v>
      </c>
      <c r="D30" s="4">
        <v>1.4450000000000001</v>
      </c>
      <c r="E30" s="4">
        <v>3.1800000000000002E-2</v>
      </c>
      <c r="F30" s="4">
        <v>110</v>
      </c>
      <c r="G30" s="1"/>
      <c r="H30" s="1">
        <f t="shared" si="4"/>
        <v>73.92</v>
      </c>
      <c r="I30" s="1">
        <f t="shared" si="0"/>
        <v>0.11753</v>
      </c>
      <c r="J30" s="1">
        <f t="shared" si="1"/>
        <v>2.85</v>
      </c>
      <c r="K30" s="2">
        <f t="shared" si="2"/>
        <v>51.050800000000002</v>
      </c>
      <c r="L30" s="1" t="str">
        <f t="shared" si="5"/>
        <v>LEÉG</v>
      </c>
      <c r="M30" s="1">
        <f t="shared" si="6"/>
        <v>0.05</v>
      </c>
      <c r="N30" s="1">
        <f t="shared" si="3"/>
        <v>306.3048</v>
      </c>
      <c r="O30" s="1">
        <f t="shared" si="7"/>
        <v>3773.67</v>
      </c>
      <c r="P30" s="1"/>
      <c r="Q30" s="1"/>
      <c r="R30" s="1"/>
    </row>
    <row r="31" spans="1:18" x14ac:dyDescent="0.25">
      <c r="A31" s="4">
        <v>0.9</v>
      </c>
      <c r="B31" s="4">
        <v>0.95</v>
      </c>
      <c r="C31" s="4">
        <v>0.63600000000000001</v>
      </c>
      <c r="D31" s="4">
        <v>1.62</v>
      </c>
      <c r="E31" s="4">
        <v>2.75E-2</v>
      </c>
      <c r="F31" s="4">
        <v>100</v>
      </c>
      <c r="G31" s="1"/>
      <c r="H31" s="1">
        <f t="shared" si="4"/>
        <v>67.2</v>
      </c>
      <c r="I31" s="1">
        <f t="shared" si="0"/>
        <v>9.2399999999999996E-2</v>
      </c>
      <c r="J31" s="1">
        <f t="shared" si="1"/>
        <v>3.18</v>
      </c>
      <c r="K31" s="2">
        <f t="shared" si="2"/>
        <v>64.935069999999996</v>
      </c>
      <c r="L31" s="1" t="str">
        <f t="shared" si="5"/>
        <v>LEÉG</v>
      </c>
      <c r="M31" s="1">
        <f t="shared" si="6"/>
        <v>0.04</v>
      </c>
      <c r="N31" s="1">
        <f t="shared" si="3"/>
        <v>389.6105</v>
      </c>
      <c r="O31" s="1">
        <f t="shared" si="7"/>
        <v>4363.63</v>
      </c>
      <c r="P31" s="1"/>
      <c r="Q31" s="1"/>
      <c r="R31" s="1"/>
    </row>
    <row r="32" spans="1:18" x14ac:dyDescent="0.25">
      <c r="A32" s="4">
        <v>0.95</v>
      </c>
      <c r="B32" s="4">
        <v>1</v>
      </c>
      <c r="C32" s="4">
        <v>0.71099999999999997</v>
      </c>
      <c r="D32" s="4">
        <v>1.8049999999999999</v>
      </c>
      <c r="E32" s="4">
        <v>2.4500000000000001E-2</v>
      </c>
      <c r="F32" s="4">
        <v>90</v>
      </c>
      <c r="G32" s="1"/>
      <c r="H32" s="1">
        <f t="shared" si="4"/>
        <v>60.480000000000004</v>
      </c>
      <c r="I32" s="1">
        <f t="shared" si="0"/>
        <v>7.4079999999999993E-2</v>
      </c>
      <c r="J32" s="1">
        <f t="shared" si="1"/>
        <v>3.5550000000000002</v>
      </c>
      <c r="K32" s="2">
        <f t="shared" si="2"/>
        <v>80.993530000000007</v>
      </c>
      <c r="L32" s="1" t="str">
        <f t="shared" si="5"/>
        <v>LEÉG</v>
      </c>
      <c r="M32" s="1">
        <f t="shared" si="6"/>
        <v>0.04</v>
      </c>
      <c r="N32" s="1">
        <f t="shared" si="3"/>
        <v>485.96119999999996</v>
      </c>
      <c r="O32" s="1">
        <f t="shared" si="7"/>
        <v>4898.4799999999996</v>
      </c>
      <c r="P32" s="1"/>
      <c r="Q32" s="1"/>
      <c r="R32" s="1"/>
    </row>
    <row r="33" spans="1:18" x14ac:dyDescent="0.25">
      <c r="A33" s="4">
        <v>1</v>
      </c>
      <c r="B33" s="4">
        <v>1.05</v>
      </c>
      <c r="C33" s="4">
        <v>0.78600000000000003</v>
      </c>
      <c r="D33" s="4">
        <v>2</v>
      </c>
      <c r="E33" s="4">
        <v>2.23E-2</v>
      </c>
      <c r="F33" s="4">
        <v>83</v>
      </c>
      <c r="G33" s="1"/>
      <c r="H33" s="1">
        <f t="shared" si="4"/>
        <v>55.776000000000003</v>
      </c>
      <c r="I33" s="1">
        <f t="shared" si="0"/>
        <v>6.2190000000000002E-2</v>
      </c>
      <c r="J33" s="1">
        <f t="shared" si="1"/>
        <v>3.93</v>
      </c>
      <c r="K33" s="2">
        <f t="shared" si="2"/>
        <v>96.47854000000001</v>
      </c>
      <c r="L33" s="1" t="str">
        <f t="shared" si="5"/>
        <v>LEÉG</v>
      </c>
      <c r="M33" s="1">
        <f t="shared" si="6"/>
        <v>0.04</v>
      </c>
      <c r="N33" s="1">
        <f t="shared" si="3"/>
        <v>578.87130000000002</v>
      </c>
      <c r="O33" s="1">
        <f t="shared" si="7"/>
        <v>5381.18</v>
      </c>
      <c r="P33" s="1"/>
      <c r="Q33" s="1"/>
      <c r="R33" s="1"/>
    </row>
    <row r="34" spans="1:18" x14ac:dyDescent="0.25">
      <c r="A34" s="4">
        <v>1.1000000000000001</v>
      </c>
      <c r="B34" s="4">
        <v>1.1599999999999999</v>
      </c>
      <c r="C34" s="4">
        <v>0.95099999999999996</v>
      </c>
      <c r="D34" s="4">
        <v>2.42</v>
      </c>
      <c r="E34" s="4">
        <v>1.84E-2</v>
      </c>
      <c r="F34" s="4">
        <v>67</v>
      </c>
      <c r="G34" s="1"/>
      <c r="H34" s="1">
        <f t="shared" si="4"/>
        <v>45.024000000000001</v>
      </c>
      <c r="I34" s="1">
        <f t="shared" si="0"/>
        <v>4.1419999999999998E-2</v>
      </c>
      <c r="J34" s="1">
        <f t="shared" si="1"/>
        <v>4.7549999999999999</v>
      </c>
      <c r="K34" s="2">
        <f t="shared" si="2"/>
        <v>144.85756000000001</v>
      </c>
      <c r="L34" s="1" t="str">
        <f t="shared" si="5"/>
        <v>LEÉG</v>
      </c>
      <c r="M34" s="1">
        <f t="shared" si="6"/>
        <v>0.03</v>
      </c>
      <c r="N34" s="1">
        <f t="shared" si="3"/>
        <v>869.1454</v>
      </c>
      <c r="O34" s="1">
        <f t="shared" si="7"/>
        <v>6522.06</v>
      </c>
      <c r="P34" s="1"/>
      <c r="Q34" s="1"/>
      <c r="R34" s="1"/>
    </row>
    <row r="35" spans="1:18" x14ac:dyDescent="0.25">
      <c r="A35" s="4">
        <v>1.2</v>
      </c>
      <c r="B35" s="4">
        <v>1.26</v>
      </c>
      <c r="C35" s="4">
        <v>1.131</v>
      </c>
      <c r="D35" s="4">
        <v>2.88</v>
      </c>
      <c r="E35" s="4">
        <v>1.55E-2</v>
      </c>
      <c r="F35" s="4">
        <v>55</v>
      </c>
      <c r="G35" s="1"/>
      <c r="H35" s="1">
        <f t="shared" si="4"/>
        <v>36.96</v>
      </c>
      <c r="I35" s="1">
        <f t="shared" si="0"/>
        <v>2.8639999999999999E-2</v>
      </c>
      <c r="J35" s="1">
        <f t="shared" si="1"/>
        <v>5.6550000000000002</v>
      </c>
      <c r="K35" s="2">
        <f t="shared" si="2"/>
        <v>209.49721</v>
      </c>
      <c r="L35" s="1" t="str">
        <f t="shared" si="5"/>
        <v>LEÉG</v>
      </c>
      <c r="M35" s="1">
        <f t="shared" si="6"/>
        <v>0.02</v>
      </c>
      <c r="N35" s="1">
        <f t="shared" si="3"/>
        <v>1256.9832999999999</v>
      </c>
      <c r="O35" s="1">
        <f t="shared" si="7"/>
        <v>7743.01</v>
      </c>
      <c r="P35" s="1"/>
      <c r="Q35" s="1"/>
      <c r="R35" s="1"/>
    </row>
    <row r="36" spans="1:18" x14ac:dyDescent="0.25">
      <c r="A36" s="4">
        <v>1.3</v>
      </c>
      <c r="B36" s="4">
        <v>1.36</v>
      </c>
      <c r="C36" s="4">
        <v>1.329</v>
      </c>
      <c r="D36" s="4">
        <v>3.38</v>
      </c>
      <c r="E36" s="4">
        <v>1.32E-2</v>
      </c>
      <c r="F36" s="4">
        <v>45</v>
      </c>
      <c r="G36" s="1"/>
      <c r="H36" s="1">
        <f t="shared" si="4"/>
        <v>30.240000000000002</v>
      </c>
      <c r="I36" s="1">
        <f t="shared" si="0"/>
        <v>1.9949999999999999E-2</v>
      </c>
      <c r="J36" s="1">
        <f t="shared" si="1"/>
        <v>6.6449999999999996</v>
      </c>
      <c r="K36" s="2">
        <f t="shared" si="2"/>
        <v>300.75187999999997</v>
      </c>
      <c r="L36" s="1" t="str">
        <f t="shared" si="5"/>
        <v>LEÉG</v>
      </c>
      <c r="M36" s="1">
        <f t="shared" si="6"/>
        <v>0.02</v>
      </c>
      <c r="N36" s="1">
        <f t="shared" si="3"/>
        <v>1804.5112999999999</v>
      </c>
      <c r="O36" s="1">
        <f t="shared" si="7"/>
        <v>9094.73</v>
      </c>
      <c r="P36" s="1"/>
      <c r="Q36" s="1"/>
      <c r="R36" s="1"/>
    </row>
    <row r="37" spans="1:18" x14ac:dyDescent="0.25">
      <c r="A37" s="4">
        <v>1.4</v>
      </c>
      <c r="B37" s="4">
        <v>1.46</v>
      </c>
      <c r="C37" s="4">
        <v>1.54</v>
      </c>
      <c r="D37" s="4">
        <v>3.92</v>
      </c>
      <c r="E37" s="4">
        <v>1.14E-2</v>
      </c>
      <c r="F37" s="4">
        <v>40</v>
      </c>
      <c r="G37" s="1"/>
      <c r="H37" s="1">
        <f t="shared" si="4"/>
        <v>26.880000000000003</v>
      </c>
      <c r="I37" s="1">
        <f t="shared" si="0"/>
        <v>1.532E-2</v>
      </c>
      <c r="J37" s="1">
        <f t="shared" si="1"/>
        <v>7.7</v>
      </c>
      <c r="K37" s="2">
        <f t="shared" si="2"/>
        <v>391.64490999999998</v>
      </c>
      <c r="L37" s="1" t="str">
        <f t="shared" si="5"/>
        <v>LEÉG</v>
      </c>
      <c r="M37" s="1">
        <f t="shared" si="6"/>
        <v>0.01</v>
      </c>
      <c r="N37" s="1">
        <f t="shared" si="3"/>
        <v>2349.8695000000002</v>
      </c>
      <c r="O37" s="1">
        <f t="shared" si="7"/>
        <v>10527.41</v>
      </c>
      <c r="P37" s="1"/>
      <c r="Q37" s="1"/>
      <c r="R37" s="1"/>
    </row>
    <row r="38" spans="1:18" x14ac:dyDescent="0.25">
      <c r="A38" s="4">
        <v>1.5</v>
      </c>
      <c r="B38" s="4">
        <v>1.56</v>
      </c>
      <c r="C38" s="4">
        <v>1.77</v>
      </c>
      <c r="D38" s="4">
        <v>4.5</v>
      </c>
      <c r="E38" s="4">
        <v>9.9000000000000008E-3</v>
      </c>
      <c r="F38" s="4">
        <v>33</v>
      </c>
      <c r="H38" s="1">
        <f t="shared" si="4"/>
        <v>22.176000000000002</v>
      </c>
      <c r="I38" s="1">
        <f t="shared" si="0"/>
        <v>1.0970000000000001E-2</v>
      </c>
      <c r="J38" s="1">
        <f t="shared" si="1"/>
        <v>8.85</v>
      </c>
      <c r="K38" s="2">
        <f t="shared" si="2"/>
        <v>546.94621999999993</v>
      </c>
      <c r="L38" s="1" t="str">
        <f t="shared" si="5"/>
        <v>LEÉG</v>
      </c>
      <c r="M38" s="1">
        <f t="shared" si="6"/>
        <v>0.01</v>
      </c>
      <c r="N38" s="1">
        <f t="shared" si="3"/>
        <v>3281.6774</v>
      </c>
      <c r="O38" s="1">
        <f t="shared" si="7"/>
        <v>12129.07</v>
      </c>
    </row>
    <row r="39" spans="1:18" x14ac:dyDescent="0.25">
      <c r="A39" s="4">
        <v>1.6</v>
      </c>
      <c r="B39" s="4">
        <v>1.66</v>
      </c>
      <c r="C39" s="4">
        <v>2.0150000000000001</v>
      </c>
      <c r="D39" s="4">
        <v>5.12</v>
      </c>
      <c r="E39" s="4">
        <v>8.6999999999999994E-3</v>
      </c>
      <c r="F39" s="4">
        <v>28</v>
      </c>
      <c r="H39" s="1">
        <f t="shared" si="4"/>
        <v>18.816000000000003</v>
      </c>
      <c r="I39" s="1">
        <f t="shared" si="0"/>
        <v>8.1799999999999998E-3</v>
      </c>
      <c r="J39" s="1">
        <f t="shared" si="1"/>
        <v>10.074999999999999</v>
      </c>
      <c r="K39" s="2">
        <f t="shared" si="2"/>
        <v>733.49633999999992</v>
      </c>
      <c r="L39" s="1" t="str">
        <f t="shared" si="5"/>
        <v>LEÉG</v>
      </c>
      <c r="M39" s="1">
        <f t="shared" si="6"/>
        <v>0.01</v>
      </c>
      <c r="N39" s="1">
        <f t="shared" si="3"/>
        <v>4400.9781000000003</v>
      </c>
      <c r="O39" s="1">
        <f t="shared" si="7"/>
        <v>13801.46</v>
      </c>
    </row>
    <row r="40" spans="1:18" x14ac:dyDescent="0.25">
      <c r="A40" s="4">
        <v>1.8</v>
      </c>
      <c r="B40" s="4">
        <v>1.86</v>
      </c>
      <c r="C40" s="4">
        <v>2.5449999999999999</v>
      </c>
      <c r="D40" s="4">
        <v>6.48</v>
      </c>
      <c r="E40" s="4">
        <v>6.8999999999999999E-3</v>
      </c>
      <c r="F40" s="4">
        <v>17</v>
      </c>
      <c r="H40" s="1">
        <f t="shared" si="4"/>
        <v>11.424000000000001</v>
      </c>
      <c r="I40" s="1">
        <f t="shared" si="0"/>
        <v>3.9399999999999999E-3</v>
      </c>
      <c r="J40" s="1">
        <f t="shared" si="1"/>
        <v>12.725</v>
      </c>
      <c r="K40" s="2">
        <f t="shared" si="2"/>
        <v>1522.8426400000001</v>
      </c>
      <c r="L40" s="1" t="str">
        <f t="shared" si="5"/>
        <v>LEÉG</v>
      </c>
      <c r="M40" s="1">
        <f t="shared" si="6"/>
        <v>0</v>
      </c>
      <c r="N40" s="1">
        <f t="shared" si="3"/>
        <v>9137.0558999999994</v>
      </c>
      <c r="O40" s="1">
        <f t="shared" si="7"/>
        <v>17396.95</v>
      </c>
    </row>
    <row r="41" spans="1:18" x14ac:dyDescent="0.25">
      <c r="A41" s="4">
        <v>2</v>
      </c>
      <c r="B41" s="4">
        <v>2.0699999999999998</v>
      </c>
      <c r="C41" s="4">
        <v>3.1419999999999999</v>
      </c>
      <c r="D41" s="4">
        <v>8</v>
      </c>
      <c r="E41" s="4">
        <v>5.5999999999999999E-3</v>
      </c>
      <c r="F41" s="4">
        <v>12</v>
      </c>
      <c r="H41" s="1">
        <f t="shared" si="4"/>
        <v>8.0640000000000001</v>
      </c>
      <c r="I41" s="1">
        <f t="shared" si="0"/>
        <v>2.2499999999999998E-3</v>
      </c>
      <c r="J41" s="1">
        <f t="shared" si="1"/>
        <v>15.71</v>
      </c>
      <c r="K41" s="2">
        <f t="shared" si="2"/>
        <v>2666.6666700000001</v>
      </c>
      <c r="L41" s="1" t="str">
        <f t="shared" si="5"/>
        <v>LEÉG</v>
      </c>
      <c r="M41" s="1">
        <f t="shared" si="6"/>
        <v>0</v>
      </c>
      <c r="N41" s="1">
        <f t="shared" si="3"/>
        <v>16000.000099999999</v>
      </c>
      <c r="O41" s="1">
        <f t="shared" si="7"/>
        <v>21504</v>
      </c>
    </row>
    <row r="42" spans="1:18" x14ac:dyDescent="0.25">
      <c r="A42" s="4">
        <v>2.2000000000000002</v>
      </c>
      <c r="B42" s="4">
        <v>2.27</v>
      </c>
      <c r="C42" s="4">
        <v>3.8</v>
      </c>
      <c r="D42" s="4">
        <v>9.5</v>
      </c>
      <c r="E42" s="4">
        <v>4.5999999999999999E-3</v>
      </c>
      <c r="F42" s="4">
        <v>10</v>
      </c>
      <c r="H42" s="1">
        <f t="shared" si="4"/>
        <v>6.7200000000000006</v>
      </c>
      <c r="I42" s="1">
        <f t="shared" si="0"/>
        <v>1.5399999999999999E-3</v>
      </c>
      <c r="J42" s="1">
        <f t="shared" si="1"/>
        <v>19</v>
      </c>
      <c r="K42" s="2">
        <f t="shared" si="2"/>
        <v>3896.1039000000001</v>
      </c>
      <c r="L42" s="1" t="str">
        <f t="shared" si="5"/>
        <v>LEÉG</v>
      </c>
      <c r="M42" s="1">
        <f t="shared" si="6"/>
        <v>0</v>
      </c>
      <c r="N42" s="1">
        <f t="shared" si="3"/>
        <v>23376.6234</v>
      </c>
      <c r="O42" s="1">
        <f t="shared" si="7"/>
        <v>26181.81</v>
      </c>
    </row>
    <row r="43" spans="1:18" x14ac:dyDescent="0.25">
      <c r="A43" s="4">
        <v>2.5</v>
      </c>
      <c r="B43" s="4">
        <v>2.57</v>
      </c>
      <c r="C43" s="4">
        <v>4.91</v>
      </c>
      <c r="D43" s="4">
        <v>12.3</v>
      </c>
      <c r="E43" s="4">
        <v>3.5999999999999999E-3</v>
      </c>
      <c r="F43" s="4">
        <v>7</v>
      </c>
      <c r="H43" s="1">
        <f t="shared" si="4"/>
        <v>4.7040000000000006</v>
      </c>
      <c r="I43" s="1">
        <f t="shared" si="0"/>
        <v>8.4000000000000003E-4</v>
      </c>
      <c r="J43" s="1">
        <f t="shared" si="1"/>
        <v>24.55</v>
      </c>
      <c r="K43" s="2">
        <f t="shared" si="2"/>
        <v>7142.8571499999998</v>
      </c>
      <c r="L43" s="1" t="str">
        <f t="shared" si="5"/>
        <v>LEÉG</v>
      </c>
      <c r="M43" s="1">
        <f t="shared" si="6"/>
        <v>0</v>
      </c>
      <c r="N43" s="1">
        <f t="shared" si="3"/>
        <v>42857.142899999999</v>
      </c>
      <c r="O43" s="1">
        <f t="shared" si="7"/>
        <v>33600</v>
      </c>
    </row>
  </sheetData>
  <pageMargins left="0.7" right="0.7" top="0.75" bottom="0.75" header="0.3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6</vt:i4>
      </vt:variant>
    </vt:vector>
  </HeadingPairs>
  <TitlesOfParts>
    <vt:vector size="7" baseType="lpstr">
      <vt:lpstr>Munka1</vt:lpstr>
      <vt:lpstr>eng_aramsuruseg</vt:lpstr>
      <vt:lpstr>huzal_helye</vt:lpstr>
      <vt:lpstr>kozepes_menethossz</vt:lpstr>
      <vt:lpstr>nevleges_fesz</vt:lpstr>
      <vt:lpstr>tekercs_a</vt:lpstr>
      <vt:lpstr>tekercs_b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Péter Simon</dc:creator>
  <cp:lastModifiedBy>Péter Simon</cp:lastModifiedBy>
  <dcterms:created xsi:type="dcterms:W3CDTF">2025-02-16T13:06:43Z</dcterms:created>
  <dcterms:modified xsi:type="dcterms:W3CDTF">2025-02-16T16:23:54Z</dcterms:modified>
</cp:coreProperties>
</file>